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F:\Documents\001_TANAKA Files\ZZZ_KENDO\001_saijoushi-kenren\03_市民総合体育大会\R8年度_西条市民総合体育大会_0905\01_R8_案内資料\"/>
    </mc:Choice>
  </mc:AlternateContent>
  <xr:revisionPtr revIDLastSave="0" documentId="13_ncr:1_{6AB57FFB-E0C1-48C7-8755-99F522DBBA3E}" xr6:coauthVersionLast="47" xr6:coauthVersionMax="47" xr10:uidLastSave="{00000000-0000-0000-0000-000000000000}"/>
  <bookViews>
    <workbookView xWindow="585" yWindow="0" windowWidth="17025" windowHeight="15585" firstSheet="4" activeTab="4" xr2:uid="{00000000-000D-0000-FFFF-FFFF00000000}"/>
  </bookViews>
  <sheets>
    <sheet name="app_team_info" sheetId="14" state="hidden" r:id="rId1"/>
    <sheet name="app_indivi_info" sheetId="19" state="hidden" r:id="rId2"/>
    <sheet name="members_st" sheetId="20" state="hidden" r:id="rId3"/>
    <sheet name="list_st" sheetId="17" state="hidden" r:id="rId4"/>
    <sheet name="基本情報" sheetId="3" r:id="rId5"/>
    <sheet name="審判・役員" sheetId="4" r:id="rId6"/>
    <sheet name="【団体】" sheetId="5" r:id="rId7"/>
    <sheet name="【個】中学男子" sheetId="7" r:id="rId8"/>
    <sheet name="【個】中学女子" sheetId="8" r:id="rId9"/>
    <sheet name="【個】高校男子" sheetId="9" r:id="rId10"/>
    <sheet name="【個】高校女子" sheetId="10" r:id="rId11"/>
    <sheet name="【個】一般男子A" sheetId="11" r:id="rId12"/>
    <sheet name="【個】一般男子B" sheetId="12" r:id="rId13"/>
    <sheet name="【個】一般女子" sheetId="13" r:id="rId14"/>
    <sheet name="func_st" sheetId="21"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9" l="1"/>
  <c r="J39" i="19"/>
  <c r="J40" i="19"/>
  <c r="J41" i="19"/>
  <c r="J42" i="19"/>
  <c r="J37" i="19"/>
  <c r="M75" i="21"/>
  <c r="M79" i="21"/>
  <c r="M131" i="21"/>
  <c r="M136" i="21"/>
  <c r="M137" i="21"/>
  <c r="M138" i="21"/>
  <c r="M139" i="21"/>
  <c r="M140" i="21"/>
  <c r="M141" i="21"/>
  <c r="M142" i="21"/>
  <c r="M147" i="21"/>
  <c r="M156" i="21"/>
  <c r="M157" i="21"/>
  <c r="M158" i="21"/>
  <c r="M159" i="21"/>
  <c r="M160" i="21"/>
  <c r="M161" i="21"/>
  <c r="M162" i="21"/>
  <c r="M177" i="21"/>
  <c r="M178" i="21"/>
  <c r="M179" i="21"/>
  <c r="M180" i="21"/>
  <c r="M181" i="21"/>
  <c r="M182" i="21"/>
  <c r="N86" i="21"/>
  <c r="H86" i="21" s="1"/>
  <c r="N87" i="21"/>
  <c r="H87" i="21" s="1"/>
  <c r="N91" i="21"/>
  <c r="N92" i="21"/>
  <c r="N131" i="21"/>
  <c r="H131" i="21" s="1"/>
  <c r="N136" i="21"/>
  <c r="N137" i="21"/>
  <c r="N138" i="21"/>
  <c r="N139" i="21"/>
  <c r="N140" i="21"/>
  <c r="N141" i="21"/>
  <c r="N142" i="21"/>
  <c r="N152" i="21"/>
  <c r="N156" i="21"/>
  <c r="N157" i="21"/>
  <c r="H157" i="21" s="1"/>
  <c r="N158" i="21"/>
  <c r="N159" i="21"/>
  <c r="H159" i="21" s="1"/>
  <c r="N160" i="21"/>
  <c r="N161" i="21"/>
  <c r="N162" i="21"/>
  <c r="N176" i="21"/>
  <c r="N177" i="21"/>
  <c r="N178" i="21"/>
  <c r="N179" i="21"/>
  <c r="N180" i="21"/>
  <c r="N181" i="21"/>
  <c r="H181" i="21" s="1"/>
  <c r="N182" i="21"/>
  <c r="L38" i="21"/>
  <c r="L46" i="21"/>
  <c r="L47" i="21"/>
  <c r="L61" i="21"/>
  <c r="L64" i="21"/>
  <c r="L74" i="21"/>
  <c r="L136" i="21"/>
  <c r="L137" i="21"/>
  <c r="L138" i="21"/>
  <c r="L139" i="21"/>
  <c r="L140" i="21"/>
  <c r="J78" i="21"/>
  <c r="M78" i="21" s="1"/>
  <c r="J80" i="21"/>
  <c r="N80" i="21" s="1"/>
  <c r="J115" i="21"/>
  <c r="M115" i="21" s="1"/>
  <c r="K28" i="21"/>
  <c r="K100" i="21"/>
  <c r="K113" i="21"/>
  <c r="K114" i="21"/>
  <c r="K158" i="21"/>
  <c r="K168" i="21"/>
  <c r="K169" i="21"/>
  <c r="K170" i="21"/>
  <c r="K171" i="21"/>
  <c r="K173" i="21"/>
  <c r="K176" i="21"/>
  <c r="I78" i="21"/>
  <c r="I91" i="21"/>
  <c r="J91" i="21" s="1"/>
  <c r="M91" i="21" s="1"/>
  <c r="I92" i="21"/>
  <c r="J92" i="21" s="1"/>
  <c r="M92" i="21" s="1"/>
  <c r="I152" i="21"/>
  <c r="J152" i="21" s="1"/>
  <c r="M152" i="21" s="1"/>
  <c r="I179" i="21"/>
  <c r="J179" i="21" s="1"/>
  <c r="I180" i="21"/>
  <c r="J180" i="21" s="1"/>
  <c r="I186" i="21"/>
  <c r="J186" i="21" s="1"/>
  <c r="I18" i="21"/>
  <c r="I45" i="21"/>
  <c r="I46" i="21"/>
  <c r="I60" i="21"/>
  <c r="J60" i="21" s="1"/>
  <c r="M60" i="21" s="1"/>
  <c r="I61" i="21"/>
  <c r="J61" i="21" s="1"/>
  <c r="M61" i="21" s="1"/>
  <c r="D184" i="21"/>
  <c r="K184" i="21" s="1"/>
  <c r="D185" i="21"/>
  <c r="K185" i="21" s="1"/>
  <c r="D186" i="21"/>
  <c r="K186" i="21" s="1"/>
  <c r="D187" i="21"/>
  <c r="K187" i="21" s="1"/>
  <c r="D188" i="21"/>
  <c r="K188" i="21" s="1"/>
  <c r="D183" i="21"/>
  <c r="K183" i="21" s="1"/>
  <c r="D14" i="21"/>
  <c r="K14" i="21" s="1"/>
  <c r="D15" i="21"/>
  <c r="K15" i="21" s="1"/>
  <c r="D16" i="21"/>
  <c r="K16" i="21" s="1"/>
  <c r="D17" i="21"/>
  <c r="K17" i="21" s="1"/>
  <c r="D13" i="21"/>
  <c r="K13" i="21" s="1"/>
  <c r="D190" i="21"/>
  <c r="K190" i="21" s="1"/>
  <c r="D191" i="21"/>
  <c r="K191" i="21" s="1"/>
  <c r="D192" i="21"/>
  <c r="K192" i="21" s="1"/>
  <c r="D193" i="21"/>
  <c r="K193" i="21" s="1"/>
  <c r="D189" i="21"/>
  <c r="K189" i="21" s="1"/>
  <c r="D174" i="21"/>
  <c r="K174" i="21" s="1"/>
  <c r="D175" i="21"/>
  <c r="K175" i="21" s="1"/>
  <c r="D176" i="21"/>
  <c r="D177" i="21"/>
  <c r="K177" i="21" s="1"/>
  <c r="D178" i="21"/>
  <c r="K178" i="21" s="1"/>
  <c r="D179" i="21"/>
  <c r="K179" i="21" s="1"/>
  <c r="D180" i="21"/>
  <c r="K180" i="21" s="1"/>
  <c r="D181" i="21"/>
  <c r="K181" i="21" s="1"/>
  <c r="D182" i="21"/>
  <c r="K182" i="21" s="1"/>
  <c r="D173" i="21"/>
  <c r="D164" i="21"/>
  <c r="K164" i="21" s="1"/>
  <c r="D165" i="21"/>
  <c r="K165" i="21" s="1"/>
  <c r="D166" i="21"/>
  <c r="K166" i="21" s="1"/>
  <c r="D167" i="21"/>
  <c r="K167" i="21" s="1"/>
  <c r="D168" i="21"/>
  <c r="D169" i="21"/>
  <c r="D170" i="21"/>
  <c r="D171" i="21"/>
  <c r="D172" i="21"/>
  <c r="K172" i="21" s="1"/>
  <c r="D163" i="21"/>
  <c r="K163" i="21" s="1"/>
  <c r="D154" i="21"/>
  <c r="K154" i="21" s="1"/>
  <c r="D155" i="21"/>
  <c r="K155" i="21" s="1"/>
  <c r="D156" i="21"/>
  <c r="K156" i="21" s="1"/>
  <c r="D157" i="21"/>
  <c r="K157" i="21" s="1"/>
  <c r="D158" i="21"/>
  <c r="D159" i="21"/>
  <c r="K159" i="21" s="1"/>
  <c r="D160" i="21"/>
  <c r="K160" i="21" s="1"/>
  <c r="D161" i="21"/>
  <c r="K161" i="21" s="1"/>
  <c r="D162" i="21"/>
  <c r="K162" i="21" s="1"/>
  <c r="D153" i="21"/>
  <c r="K153" i="21" s="1"/>
  <c r="D144" i="21"/>
  <c r="K144" i="21" s="1"/>
  <c r="D145" i="21"/>
  <c r="K145" i="21" s="1"/>
  <c r="D146" i="21"/>
  <c r="K146" i="21" s="1"/>
  <c r="D147" i="21"/>
  <c r="K147" i="21" s="1"/>
  <c r="D148" i="21"/>
  <c r="K148" i="21" s="1"/>
  <c r="D149" i="21"/>
  <c r="K149" i="21" s="1"/>
  <c r="D150" i="21"/>
  <c r="K150" i="21" s="1"/>
  <c r="D151" i="21"/>
  <c r="K151" i="21" s="1"/>
  <c r="D152" i="21"/>
  <c r="K152" i="21" s="1"/>
  <c r="D143" i="21"/>
  <c r="K143" i="21" s="1"/>
  <c r="D134" i="21"/>
  <c r="K134" i="21" s="1"/>
  <c r="D135" i="21"/>
  <c r="K135" i="21" s="1"/>
  <c r="D136" i="21"/>
  <c r="K136" i="21" s="1"/>
  <c r="D137" i="21"/>
  <c r="K137" i="21" s="1"/>
  <c r="D138" i="21"/>
  <c r="K138" i="21" s="1"/>
  <c r="D139" i="21"/>
  <c r="K139" i="21" s="1"/>
  <c r="D140" i="21"/>
  <c r="K140" i="21" s="1"/>
  <c r="D141" i="21"/>
  <c r="K141" i="21" s="1"/>
  <c r="D142" i="21"/>
  <c r="K142" i="21" s="1"/>
  <c r="D133" i="21"/>
  <c r="K133" i="21" s="1"/>
  <c r="D124" i="21"/>
  <c r="K124" i="21" s="1"/>
  <c r="D125" i="21"/>
  <c r="K125" i="21" s="1"/>
  <c r="D126" i="21"/>
  <c r="K126" i="21" s="1"/>
  <c r="D127" i="21"/>
  <c r="K127" i="21" s="1"/>
  <c r="D128" i="21"/>
  <c r="K128" i="21" s="1"/>
  <c r="D129" i="21"/>
  <c r="K129" i="21" s="1"/>
  <c r="D130" i="21"/>
  <c r="K130" i="21" s="1"/>
  <c r="D131" i="21"/>
  <c r="K131" i="21" s="1"/>
  <c r="D132" i="21"/>
  <c r="K132" i="21" s="1"/>
  <c r="D123" i="21"/>
  <c r="K123" i="21" s="1"/>
  <c r="D104" i="21"/>
  <c r="K104" i="21" s="1"/>
  <c r="D105" i="21"/>
  <c r="K105" i="21" s="1"/>
  <c r="D106" i="21"/>
  <c r="K106" i="21" s="1"/>
  <c r="D107" i="21"/>
  <c r="K107" i="21" s="1"/>
  <c r="D108" i="21"/>
  <c r="K108" i="21" s="1"/>
  <c r="D109" i="21"/>
  <c r="K109" i="21" s="1"/>
  <c r="D110" i="21"/>
  <c r="K110" i="21" s="1"/>
  <c r="D111" i="21"/>
  <c r="K111" i="21" s="1"/>
  <c r="D112" i="21"/>
  <c r="K112" i="21" s="1"/>
  <c r="D113" i="21"/>
  <c r="D114" i="21"/>
  <c r="D115" i="21"/>
  <c r="K115" i="21" s="1"/>
  <c r="D116" i="21"/>
  <c r="K116" i="21" s="1"/>
  <c r="D117" i="21"/>
  <c r="K117" i="21" s="1"/>
  <c r="D118" i="21"/>
  <c r="K118" i="21" s="1"/>
  <c r="D119" i="21"/>
  <c r="K119" i="21" s="1"/>
  <c r="D120" i="21"/>
  <c r="K120" i="21" s="1"/>
  <c r="D121" i="21"/>
  <c r="K121" i="21" s="1"/>
  <c r="D122" i="21"/>
  <c r="K122" i="21" s="1"/>
  <c r="D103" i="21"/>
  <c r="K103" i="21" s="1"/>
  <c r="D84" i="21"/>
  <c r="K84" i="21" s="1"/>
  <c r="D85" i="21"/>
  <c r="K85" i="21" s="1"/>
  <c r="D86" i="21"/>
  <c r="K86" i="21" s="1"/>
  <c r="D87" i="21"/>
  <c r="K87" i="21" s="1"/>
  <c r="D88" i="21"/>
  <c r="K88" i="21" s="1"/>
  <c r="D89" i="21"/>
  <c r="K89" i="21" s="1"/>
  <c r="D90" i="21"/>
  <c r="K90" i="21" s="1"/>
  <c r="D91" i="21"/>
  <c r="K91" i="21" s="1"/>
  <c r="D92" i="21"/>
  <c r="K92" i="21" s="1"/>
  <c r="D93" i="21"/>
  <c r="K93" i="21" s="1"/>
  <c r="D94" i="21"/>
  <c r="K94" i="21" s="1"/>
  <c r="D95" i="21"/>
  <c r="K95" i="21" s="1"/>
  <c r="D96" i="21"/>
  <c r="K96" i="21" s="1"/>
  <c r="D97" i="21"/>
  <c r="K97" i="21" s="1"/>
  <c r="D98" i="21"/>
  <c r="K98" i="21" s="1"/>
  <c r="D99" i="21"/>
  <c r="K99" i="21" s="1"/>
  <c r="D100" i="21"/>
  <c r="D101" i="21"/>
  <c r="K101" i="21" s="1"/>
  <c r="D102" i="21"/>
  <c r="K102" i="21" s="1"/>
  <c r="D83" i="21"/>
  <c r="K83" i="21" s="1"/>
  <c r="D64" i="21"/>
  <c r="K64" i="21" s="1"/>
  <c r="D65" i="21"/>
  <c r="K65" i="21" s="1"/>
  <c r="D66" i="21"/>
  <c r="K66" i="21" s="1"/>
  <c r="D67" i="21"/>
  <c r="K67" i="21" s="1"/>
  <c r="D68" i="21"/>
  <c r="K68" i="21" s="1"/>
  <c r="D69" i="21"/>
  <c r="K69" i="21" s="1"/>
  <c r="D70" i="21"/>
  <c r="K70" i="21" s="1"/>
  <c r="D71" i="21"/>
  <c r="K71" i="21" s="1"/>
  <c r="D72" i="21"/>
  <c r="K72" i="21" s="1"/>
  <c r="D73" i="21"/>
  <c r="K73" i="21" s="1"/>
  <c r="D74" i="21"/>
  <c r="K74" i="21" s="1"/>
  <c r="D75" i="21"/>
  <c r="K75" i="21" s="1"/>
  <c r="D76" i="21"/>
  <c r="K76" i="21" s="1"/>
  <c r="D77" i="21"/>
  <c r="K77" i="21" s="1"/>
  <c r="D78" i="21"/>
  <c r="K78" i="21" s="1"/>
  <c r="D79" i="21"/>
  <c r="K79" i="21" s="1"/>
  <c r="D80" i="21"/>
  <c r="K80" i="21" s="1"/>
  <c r="D81" i="21"/>
  <c r="K81" i="21" s="1"/>
  <c r="D82" i="21"/>
  <c r="K82" i="21" s="1"/>
  <c r="D63" i="21"/>
  <c r="K63" i="21" s="1"/>
  <c r="D44" i="21"/>
  <c r="K44" i="21" s="1"/>
  <c r="D45" i="21"/>
  <c r="K45" i="21" s="1"/>
  <c r="D46" i="21"/>
  <c r="K46" i="21" s="1"/>
  <c r="D47" i="21"/>
  <c r="K47" i="21" s="1"/>
  <c r="D48" i="21"/>
  <c r="K48" i="21" s="1"/>
  <c r="D49" i="21"/>
  <c r="K49" i="21" s="1"/>
  <c r="D50" i="21"/>
  <c r="K50" i="21" s="1"/>
  <c r="D51" i="21"/>
  <c r="K51" i="21" s="1"/>
  <c r="D52" i="21"/>
  <c r="K52" i="21" s="1"/>
  <c r="D53" i="21"/>
  <c r="K53" i="21" s="1"/>
  <c r="D54" i="21"/>
  <c r="K54" i="21" s="1"/>
  <c r="D55" i="21"/>
  <c r="K55" i="21" s="1"/>
  <c r="D56" i="21"/>
  <c r="K56" i="21" s="1"/>
  <c r="D57" i="21"/>
  <c r="K57" i="21" s="1"/>
  <c r="D58" i="21"/>
  <c r="K58" i="21" s="1"/>
  <c r="D59" i="21"/>
  <c r="K59" i="21" s="1"/>
  <c r="D60" i="21"/>
  <c r="K60" i="21" s="1"/>
  <c r="D61" i="21"/>
  <c r="K61" i="21" s="1"/>
  <c r="D62" i="21"/>
  <c r="K62" i="21" s="1"/>
  <c r="D43" i="21"/>
  <c r="K43" i="21" s="1"/>
  <c r="D39" i="21"/>
  <c r="K39" i="21" s="1"/>
  <c r="D40" i="21"/>
  <c r="K40" i="21" s="1"/>
  <c r="D41" i="21"/>
  <c r="K41" i="21" s="1"/>
  <c r="D42" i="21"/>
  <c r="K42" i="21" s="1"/>
  <c r="D38" i="21"/>
  <c r="K38" i="21" s="1"/>
  <c r="D34" i="21"/>
  <c r="K34" i="21" s="1"/>
  <c r="D35" i="21"/>
  <c r="K35" i="21" s="1"/>
  <c r="D36" i="21"/>
  <c r="K36" i="21" s="1"/>
  <c r="D37" i="21"/>
  <c r="K37" i="21" s="1"/>
  <c r="D33" i="21"/>
  <c r="K33" i="21" s="1"/>
  <c r="D29" i="21"/>
  <c r="K29" i="21" s="1"/>
  <c r="D30" i="21"/>
  <c r="K30" i="21" s="1"/>
  <c r="D31" i="21"/>
  <c r="K31" i="21" s="1"/>
  <c r="D32" i="21"/>
  <c r="K32" i="21" s="1"/>
  <c r="D28" i="21"/>
  <c r="D24" i="21"/>
  <c r="K24" i="21" s="1"/>
  <c r="D25" i="21"/>
  <c r="K25" i="21" s="1"/>
  <c r="D26" i="21"/>
  <c r="K26" i="21" s="1"/>
  <c r="D27" i="21"/>
  <c r="K27" i="21" s="1"/>
  <c r="D23" i="21"/>
  <c r="K23" i="21" s="1"/>
  <c r="D19" i="21"/>
  <c r="K19" i="21" s="1"/>
  <c r="D20" i="21"/>
  <c r="K20" i="21" s="1"/>
  <c r="D21" i="21"/>
  <c r="K21" i="21" s="1"/>
  <c r="D22" i="21"/>
  <c r="K22" i="21" s="1"/>
  <c r="D18" i="21"/>
  <c r="K18" i="21" s="1"/>
  <c r="C14" i="21"/>
  <c r="E14" i="21" s="1"/>
  <c r="L14" i="21" s="1"/>
  <c r="C15" i="21"/>
  <c r="I15" i="21" s="1"/>
  <c r="C16" i="21"/>
  <c r="E16" i="21" s="1"/>
  <c r="L16" i="21" s="1"/>
  <c r="C17" i="21"/>
  <c r="E17" i="21" s="1"/>
  <c r="L17" i="21" s="1"/>
  <c r="C9" i="21"/>
  <c r="I9" i="21" s="1"/>
  <c r="D9" i="21"/>
  <c r="K9" i="21" s="1"/>
  <c r="J9" i="21" s="1"/>
  <c r="C10" i="21"/>
  <c r="I10" i="21" s="1"/>
  <c r="D10" i="21"/>
  <c r="K10" i="21" s="1"/>
  <c r="C11" i="21"/>
  <c r="D11" i="21"/>
  <c r="K11" i="21" s="1"/>
  <c r="C12" i="21"/>
  <c r="I12" i="21" s="1"/>
  <c r="D12" i="21"/>
  <c r="K12" i="21" s="1"/>
  <c r="D8" i="21"/>
  <c r="K8" i="21" s="1"/>
  <c r="C4" i="21"/>
  <c r="I4" i="21" s="1"/>
  <c r="D4" i="21"/>
  <c r="K4" i="21" s="1"/>
  <c r="C5" i="21"/>
  <c r="I5" i="21" s="1"/>
  <c r="D5" i="21"/>
  <c r="K5" i="21" s="1"/>
  <c r="C6" i="21"/>
  <c r="I6" i="21" s="1"/>
  <c r="D6" i="21"/>
  <c r="K6" i="21" s="1"/>
  <c r="C7" i="21"/>
  <c r="D7" i="21"/>
  <c r="K7" i="21" s="1"/>
  <c r="D3" i="21"/>
  <c r="K3" i="21" s="1"/>
  <c r="C3" i="21"/>
  <c r="C189" i="21"/>
  <c r="E189" i="21" s="1"/>
  <c r="L189" i="21" s="1"/>
  <c r="C190" i="21"/>
  <c r="I190" i="21" s="1"/>
  <c r="C191" i="21"/>
  <c r="E191" i="21" s="1"/>
  <c r="L191" i="21" s="1"/>
  <c r="C192" i="21"/>
  <c r="E192" i="21" s="1"/>
  <c r="L192" i="21" s="1"/>
  <c r="C193" i="21"/>
  <c r="I193" i="21" s="1"/>
  <c r="J193" i="21" s="1"/>
  <c r="C184" i="21"/>
  <c r="E184" i="21" s="1"/>
  <c r="L184" i="21" s="1"/>
  <c r="C185" i="21"/>
  <c r="E185" i="21" s="1"/>
  <c r="L185" i="21" s="1"/>
  <c r="C186" i="21"/>
  <c r="E186" i="21"/>
  <c r="L186" i="21" s="1"/>
  <c r="C187" i="21"/>
  <c r="E187" i="21" s="1"/>
  <c r="L187" i="21" s="1"/>
  <c r="C188" i="21"/>
  <c r="E188" i="21" s="1"/>
  <c r="L188" i="21" s="1"/>
  <c r="C183" i="21"/>
  <c r="E183" i="21" s="1"/>
  <c r="L183" i="21" s="1"/>
  <c r="C164" i="21"/>
  <c r="E164" i="21" s="1"/>
  <c r="L164" i="21" s="1"/>
  <c r="C165" i="21"/>
  <c r="C166" i="21"/>
  <c r="C167" i="21"/>
  <c r="E167" i="21" s="1"/>
  <c r="L167" i="21" s="1"/>
  <c r="C168" i="21"/>
  <c r="E168" i="21" s="1"/>
  <c r="L168" i="21" s="1"/>
  <c r="C169" i="21"/>
  <c r="C170" i="21"/>
  <c r="C171" i="21"/>
  <c r="E171" i="21" s="1"/>
  <c r="L171" i="21" s="1"/>
  <c r="C172" i="21"/>
  <c r="I172" i="21" s="1"/>
  <c r="J172" i="21" s="1"/>
  <c r="M172" i="21" s="1"/>
  <c r="E172" i="21"/>
  <c r="L172" i="21" s="1"/>
  <c r="C173" i="21"/>
  <c r="I173" i="21" s="1"/>
  <c r="E173" i="21"/>
  <c r="L173" i="21" s="1"/>
  <c r="C174" i="21"/>
  <c r="E174" i="21" s="1"/>
  <c r="L174" i="21" s="1"/>
  <c r="C175" i="21"/>
  <c r="I175" i="21" s="1"/>
  <c r="J175" i="21" s="1"/>
  <c r="E175" i="21"/>
  <c r="L175" i="21" s="1"/>
  <c r="C176" i="21"/>
  <c r="I176" i="21" s="1"/>
  <c r="J176" i="21" s="1"/>
  <c r="M176" i="21" s="1"/>
  <c r="C177" i="21"/>
  <c r="C178" i="21"/>
  <c r="E178" i="21" s="1"/>
  <c r="L178" i="21" s="1"/>
  <c r="C179" i="21"/>
  <c r="E179" i="21" s="1"/>
  <c r="L179" i="21" s="1"/>
  <c r="C180" i="21"/>
  <c r="E180" i="21" s="1"/>
  <c r="L180" i="21" s="1"/>
  <c r="C181" i="21"/>
  <c r="I181" i="21" s="1"/>
  <c r="J181" i="21" s="1"/>
  <c r="C182" i="21"/>
  <c r="E182" i="21" s="1"/>
  <c r="L182" i="21" s="1"/>
  <c r="C163" i="21"/>
  <c r="C143" i="21"/>
  <c r="E143" i="21" s="1"/>
  <c r="L143" i="21" s="1"/>
  <c r="C158" i="21"/>
  <c r="E158" i="21" s="1"/>
  <c r="L158" i="21" s="1"/>
  <c r="C159" i="21"/>
  <c r="I159" i="21" s="1"/>
  <c r="J159" i="21" s="1"/>
  <c r="E159" i="21"/>
  <c r="L159" i="21" s="1"/>
  <c r="C160" i="21"/>
  <c r="I160" i="21" s="1"/>
  <c r="J160" i="21" s="1"/>
  <c r="E160" i="21"/>
  <c r="L160" i="21" s="1"/>
  <c r="C161" i="21"/>
  <c r="E161" i="21" s="1"/>
  <c r="L161" i="21" s="1"/>
  <c r="C162" i="21"/>
  <c r="E162" i="21" s="1"/>
  <c r="L162" i="21" s="1"/>
  <c r="C144" i="21"/>
  <c r="E144" i="21" s="1"/>
  <c r="L144" i="21" s="1"/>
  <c r="C145" i="21"/>
  <c r="C146" i="21"/>
  <c r="I146" i="21" s="1"/>
  <c r="J146" i="21" s="1"/>
  <c r="C147" i="21"/>
  <c r="I147" i="21" s="1"/>
  <c r="J147" i="21" s="1"/>
  <c r="N147" i="21" s="1"/>
  <c r="E147" i="21"/>
  <c r="L147" i="21" s="1"/>
  <c r="C148" i="21"/>
  <c r="E148" i="21" s="1"/>
  <c r="L148" i="21" s="1"/>
  <c r="C149" i="21"/>
  <c r="E149" i="21" s="1"/>
  <c r="L149" i="21" s="1"/>
  <c r="C150" i="21"/>
  <c r="C151" i="21"/>
  <c r="C152" i="21"/>
  <c r="E152" i="21"/>
  <c r="L152" i="21" s="1"/>
  <c r="C153" i="21"/>
  <c r="E153" i="21" s="1"/>
  <c r="L153" i="21" s="1"/>
  <c r="C154" i="21"/>
  <c r="E154" i="21" s="1"/>
  <c r="L154" i="21" s="1"/>
  <c r="C155" i="21"/>
  <c r="E155" i="21" s="1"/>
  <c r="L155" i="21" s="1"/>
  <c r="C156" i="21"/>
  <c r="I156" i="21" s="1"/>
  <c r="J156" i="21" s="1"/>
  <c r="C157" i="21"/>
  <c r="I157" i="21" s="1"/>
  <c r="J157" i="21" s="1"/>
  <c r="C123" i="21"/>
  <c r="E123" i="21" s="1"/>
  <c r="L123" i="21" s="1"/>
  <c r="C133" i="21"/>
  <c r="C134" i="21"/>
  <c r="E134" i="21" s="1"/>
  <c r="L134" i="21" s="1"/>
  <c r="C135" i="21"/>
  <c r="E135" i="21" s="1"/>
  <c r="L135" i="21" s="1"/>
  <c r="C136" i="21"/>
  <c r="E136" i="21" s="1"/>
  <c r="C137" i="21"/>
  <c r="E137" i="21" s="1"/>
  <c r="C138" i="21"/>
  <c r="E138" i="21" s="1"/>
  <c r="C139" i="21"/>
  <c r="E139" i="21" s="1"/>
  <c r="C140" i="21"/>
  <c r="E140" i="21" s="1"/>
  <c r="C141" i="21"/>
  <c r="C142" i="21"/>
  <c r="C129" i="21"/>
  <c r="E129" i="21" s="1"/>
  <c r="L129" i="21" s="1"/>
  <c r="C130" i="21"/>
  <c r="E130" i="21" s="1"/>
  <c r="L130" i="21" s="1"/>
  <c r="C131" i="21"/>
  <c r="I131" i="21" s="1"/>
  <c r="J131" i="21" s="1"/>
  <c r="E131" i="21"/>
  <c r="L131" i="21" s="1"/>
  <c r="C132" i="21"/>
  <c r="C124" i="21"/>
  <c r="C125" i="21"/>
  <c r="E125" i="21" s="1"/>
  <c r="L125" i="21" s="1"/>
  <c r="C126" i="21"/>
  <c r="I126" i="21" s="1"/>
  <c r="J126" i="21" s="1"/>
  <c r="N126" i="21" s="1"/>
  <c r="C127" i="21"/>
  <c r="E127" i="21" s="1"/>
  <c r="L127" i="21" s="1"/>
  <c r="C128" i="21"/>
  <c r="E128" i="21" s="1"/>
  <c r="L128" i="21" s="1"/>
  <c r="C103" i="21"/>
  <c r="I103" i="21" s="1"/>
  <c r="C104" i="21"/>
  <c r="I104" i="21" s="1"/>
  <c r="E104" i="21"/>
  <c r="L104" i="21" s="1"/>
  <c r="C105" i="21"/>
  <c r="E105" i="21" s="1"/>
  <c r="L105" i="21" s="1"/>
  <c r="C106" i="21"/>
  <c r="C107" i="21"/>
  <c r="E107" i="21" s="1"/>
  <c r="L107" i="21" s="1"/>
  <c r="C108" i="21"/>
  <c r="I108" i="21" s="1"/>
  <c r="J108" i="21" s="1"/>
  <c r="M108" i="21" s="1"/>
  <c r="E108" i="21"/>
  <c r="L108" i="21" s="1"/>
  <c r="C109" i="21"/>
  <c r="E109" i="21" s="1"/>
  <c r="L109" i="21" s="1"/>
  <c r="C110" i="21"/>
  <c r="E110" i="21" s="1"/>
  <c r="L110" i="21" s="1"/>
  <c r="C111" i="21"/>
  <c r="E111" i="21" s="1"/>
  <c r="L111" i="21" s="1"/>
  <c r="C112" i="21"/>
  <c r="E112" i="21" s="1"/>
  <c r="L112" i="21" s="1"/>
  <c r="C113" i="21"/>
  <c r="E113" i="21" s="1"/>
  <c r="L113" i="21" s="1"/>
  <c r="C114" i="21"/>
  <c r="E114" i="21" s="1"/>
  <c r="L114" i="21" s="1"/>
  <c r="C115" i="21"/>
  <c r="I115" i="21" s="1"/>
  <c r="C116" i="21"/>
  <c r="I116" i="21" s="1"/>
  <c r="J116" i="21" s="1"/>
  <c r="N116" i="21" s="1"/>
  <c r="H116" i="21" s="1"/>
  <c r="C117" i="21"/>
  <c r="E117" i="21" s="1"/>
  <c r="L117" i="21" s="1"/>
  <c r="C118" i="21"/>
  <c r="E118" i="21" s="1"/>
  <c r="L118" i="21" s="1"/>
  <c r="C119" i="21"/>
  <c r="I119" i="21" s="1"/>
  <c r="J119" i="21" s="1"/>
  <c r="E119" i="21"/>
  <c r="L119" i="21" s="1"/>
  <c r="C120" i="21"/>
  <c r="C121" i="21"/>
  <c r="E121" i="21" s="1"/>
  <c r="L121" i="21" s="1"/>
  <c r="C122" i="21"/>
  <c r="I122" i="21" s="1"/>
  <c r="J122" i="21" s="1"/>
  <c r="E122" i="21"/>
  <c r="L122" i="21" s="1"/>
  <c r="C83" i="21"/>
  <c r="E83" i="21" s="1"/>
  <c r="L83" i="21" s="1"/>
  <c r="C102" i="21"/>
  <c r="E102" i="21" s="1"/>
  <c r="L102" i="21" s="1"/>
  <c r="C84" i="21"/>
  <c r="E84" i="21" s="1"/>
  <c r="L84" i="21" s="1"/>
  <c r="C85" i="21"/>
  <c r="E85" i="21" s="1"/>
  <c r="L85" i="21" s="1"/>
  <c r="C86" i="21"/>
  <c r="I86" i="21" s="1"/>
  <c r="J86" i="21" s="1"/>
  <c r="M86" i="21" s="1"/>
  <c r="C87" i="21"/>
  <c r="I87" i="21" s="1"/>
  <c r="J87" i="21" s="1"/>
  <c r="M87" i="21" s="1"/>
  <c r="C88" i="21"/>
  <c r="E88" i="21" s="1"/>
  <c r="L88" i="21" s="1"/>
  <c r="C89" i="21"/>
  <c r="E89" i="21" s="1"/>
  <c r="L89" i="21" s="1"/>
  <c r="C90" i="21"/>
  <c r="E90" i="21" s="1"/>
  <c r="L90" i="21" s="1"/>
  <c r="C91" i="21"/>
  <c r="E91" i="21" s="1"/>
  <c r="L91" i="21" s="1"/>
  <c r="C92" i="21"/>
  <c r="E92" i="21" s="1"/>
  <c r="L92" i="21" s="1"/>
  <c r="C93" i="21"/>
  <c r="E93" i="21" s="1"/>
  <c r="L93" i="21" s="1"/>
  <c r="C94" i="21"/>
  <c r="C95" i="21"/>
  <c r="C96" i="21"/>
  <c r="C97" i="21"/>
  <c r="E97" i="21" s="1"/>
  <c r="L97" i="21" s="1"/>
  <c r="C98" i="21"/>
  <c r="E98" i="21" s="1"/>
  <c r="L98" i="21" s="1"/>
  <c r="C99" i="21"/>
  <c r="E99" i="21" s="1"/>
  <c r="L99" i="21" s="1"/>
  <c r="C100" i="21"/>
  <c r="E100" i="21" s="1"/>
  <c r="L100" i="21" s="1"/>
  <c r="C101" i="21"/>
  <c r="E101" i="21" s="1"/>
  <c r="L101" i="21" s="1"/>
  <c r="C43" i="21"/>
  <c r="E43" i="21" s="1"/>
  <c r="L43" i="21" s="1"/>
  <c r="C64" i="21"/>
  <c r="E64" i="21" s="1"/>
  <c r="C65" i="21"/>
  <c r="E65" i="21" s="1"/>
  <c r="L65" i="21" s="1"/>
  <c r="C66" i="21"/>
  <c r="C67" i="21"/>
  <c r="C68" i="21"/>
  <c r="E68" i="21" s="1"/>
  <c r="L68" i="21" s="1"/>
  <c r="C69" i="21"/>
  <c r="I69" i="21" s="1"/>
  <c r="C70" i="21"/>
  <c r="E70" i="21" s="1"/>
  <c r="L70" i="21" s="1"/>
  <c r="C71" i="21"/>
  <c r="E71" i="21" s="1"/>
  <c r="L71" i="21" s="1"/>
  <c r="C72" i="21"/>
  <c r="E72" i="21" s="1"/>
  <c r="L72" i="21" s="1"/>
  <c r="C73" i="21"/>
  <c r="E73" i="21" s="1"/>
  <c r="L73" i="21" s="1"/>
  <c r="C74" i="21"/>
  <c r="E74" i="21" s="1"/>
  <c r="C75" i="21"/>
  <c r="I75" i="21" s="1"/>
  <c r="J75" i="21" s="1"/>
  <c r="N75" i="21" s="1"/>
  <c r="H75" i="21" s="1"/>
  <c r="E75" i="21"/>
  <c r="L75" i="21" s="1"/>
  <c r="C76" i="21"/>
  <c r="E76" i="21" s="1"/>
  <c r="L76" i="21" s="1"/>
  <c r="C77" i="21"/>
  <c r="E77" i="21" s="1"/>
  <c r="L77" i="21" s="1"/>
  <c r="C78" i="21"/>
  <c r="E78" i="21" s="1"/>
  <c r="L78" i="21" s="1"/>
  <c r="C79" i="21"/>
  <c r="I79" i="21" s="1"/>
  <c r="J79" i="21" s="1"/>
  <c r="N79" i="21" s="1"/>
  <c r="E79" i="21"/>
  <c r="L79" i="21" s="1"/>
  <c r="C80" i="21"/>
  <c r="I80" i="21" s="1"/>
  <c r="C81" i="21"/>
  <c r="E81" i="21" s="1"/>
  <c r="L81" i="21" s="1"/>
  <c r="C82" i="21"/>
  <c r="E82" i="21" s="1"/>
  <c r="L82" i="21" s="1"/>
  <c r="C63" i="21"/>
  <c r="E63" i="21" s="1"/>
  <c r="L63" i="21" s="1"/>
  <c r="C44" i="21"/>
  <c r="C45" i="21"/>
  <c r="E45" i="21" s="1"/>
  <c r="L45" i="21" s="1"/>
  <c r="C46" i="21"/>
  <c r="E46" i="21" s="1"/>
  <c r="C47" i="21"/>
  <c r="E47" i="21" s="1"/>
  <c r="C48" i="21"/>
  <c r="E48" i="21" s="1"/>
  <c r="L48" i="21" s="1"/>
  <c r="C49" i="21"/>
  <c r="E49" i="21" s="1"/>
  <c r="L49" i="21" s="1"/>
  <c r="C50" i="21"/>
  <c r="C51" i="21"/>
  <c r="E51" i="21" s="1"/>
  <c r="L51" i="21" s="1"/>
  <c r="C52" i="21"/>
  <c r="E52" i="21" s="1"/>
  <c r="L52" i="21" s="1"/>
  <c r="C53" i="21"/>
  <c r="C54" i="21"/>
  <c r="E54" i="21" s="1"/>
  <c r="L54" i="21" s="1"/>
  <c r="C55" i="21"/>
  <c r="E55" i="21" s="1"/>
  <c r="L55" i="21" s="1"/>
  <c r="C56" i="21"/>
  <c r="E56" i="21" s="1"/>
  <c r="L56" i="21" s="1"/>
  <c r="C57" i="21"/>
  <c r="E57" i="21" s="1"/>
  <c r="L57" i="21" s="1"/>
  <c r="C58" i="21"/>
  <c r="E58" i="21" s="1"/>
  <c r="L58" i="21" s="1"/>
  <c r="C59" i="21"/>
  <c r="E59" i="21" s="1"/>
  <c r="L59" i="21" s="1"/>
  <c r="C60" i="21"/>
  <c r="E60" i="21" s="1"/>
  <c r="L60" i="21" s="1"/>
  <c r="C61" i="21"/>
  <c r="E61" i="21" s="1"/>
  <c r="C62" i="21"/>
  <c r="E62" i="21" s="1"/>
  <c r="L62" i="21" s="1"/>
  <c r="C13" i="21"/>
  <c r="E13" i="21" s="1"/>
  <c r="L13" i="21" s="1"/>
  <c r="C18" i="21"/>
  <c r="E18" i="21" s="1"/>
  <c r="L18" i="21" s="1"/>
  <c r="C19" i="21"/>
  <c r="E19" i="21" s="1"/>
  <c r="L19" i="21" s="1"/>
  <c r="C20" i="21"/>
  <c r="E20" i="21" s="1"/>
  <c r="L20" i="21" s="1"/>
  <c r="C21" i="21"/>
  <c r="I21" i="21" s="1"/>
  <c r="J21" i="21" s="1"/>
  <c r="E21" i="21"/>
  <c r="L21" i="21" s="1"/>
  <c r="C22" i="21"/>
  <c r="E22" i="21" s="1"/>
  <c r="L22" i="21" s="1"/>
  <c r="C23" i="21"/>
  <c r="C24" i="21"/>
  <c r="E24" i="21" s="1"/>
  <c r="L24" i="21" s="1"/>
  <c r="C25" i="21"/>
  <c r="E25" i="21" s="1"/>
  <c r="L25" i="21" s="1"/>
  <c r="C26" i="21"/>
  <c r="E26" i="21" s="1"/>
  <c r="L26" i="21" s="1"/>
  <c r="C27" i="21"/>
  <c r="E27" i="21" s="1"/>
  <c r="L27" i="21" s="1"/>
  <c r="C28" i="21"/>
  <c r="E28" i="21" s="1"/>
  <c r="L28" i="21" s="1"/>
  <c r="C29" i="21"/>
  <c r="E29" i="21" s="1"/>
  <c r="L29" i="21" s="1"/>
  <c r="C30" i="21"/>
  <c r="I30" i="21" s="1"/>
  <c r="C31" i="21"/>
  <c r="E31" i="21" s="1"/>
  <c r="L31" i="21" s="1"/>
  <c r="C32" i="21"/>
  <c r="E32" i="21" s="1"/>
  <c r="L32" i="21" s="1"/>
  <c r="C33" i="21"/>
  <c r="E33" i="21" s="1"/>
  <c r="L33" i="21" s="1"/>
  <c r="C34" i="21"/>
  <c r="E34" i="21" s="1"/>
  <c r="L34" i="21" s="1"/>
  <c r="C35" i="21"/>
  <c r="C36" i="21"/>
  <c r="C37" i="21"/>
  <c r="C38" i="21"/>
  <c r="E38" i="21" s="1"/>
  <c r="C39" i="21"/>
  <c r="E39" i="21" s="1"/>
  <c r="L39" i="21" s="1"/>
  <c r="C40" i="21"/>
  <c r="E40" i="21" s="1"/>
  <c r="L40" i="21" s="1"/>
  <c r="C41" i="21"/>
  <c r="E41" i="21" s="1"/>
  <c r="L41" i="21" s="1"/>
  <c r="C42" i="21"/>
  <c r="E42" i="21" s="1"/>
  <c r="L42" i="21" s="1"/>
  <c r="C8" i="21"/>
  <c r="J173" i="21" l="1"/>
  <c r="N172" i="21"/>
  <c r="H172" i="21" s="1"/>
  <c r="N119" i="21"/>
  <c r="H119" i="21" s="1"/>
  <c r="M119" i="21"/>
  <c r="N122" i="21"/>
  <c r="M122" i="21"/>
  <c r="N108" i="21"/>
  <c r="N115" i="21"/>
  <c r="H115" i="21" s="1"/>
  <c r="M116" i="21"/>
  <c r="I121" i="21"/>
  <c r="J121" i="21" s="1"/>
  <c r="I117" i="21"/>
  <c r="J117" i="21" s="1"/>
  <c r="M80" i="21"/>
  <c r="N78" i="21"/>
  <c r="E69" i="21"/>
  <c r="L69" i="21" s="1"/>
  <c r="N61" i="21"/>
  <c r="N60" i="21"/>
  <c r="H60" i="21" s="1"/>
  <c r="J190" i="21"/>
  <c r="E190" i="21"/>
  <c r="L190" i="21" s="1"/>
  <c r="J10" i="21"/>
  <c r="J6" i="21"/>
  <c r="N6" i="21" s="1"/>
  <c r="I191" i="21"/>
  <c r="J191" i="21" s="1"/>
  <c r="I38" i="21"/>
  <c r="J38" i="21" s="1"/>
  <c r="I41" i="21"/>
  <c r="I39" i="21"/>
  <c r="J39" i="21" s="1"/>
  <c r="E15" i="21"/>
  <c r="L15" i="21" s="1"/>
  <c r="E12" i="21"/>
  <c r="L12" i="21" s="1"/>
  <c r="H61" i="21"/>
  <c r="J103" i="21"/>
  <c r="M126" i="21"/>
  <c r="E126" i="21"/>
  <c r="L126" i="21" s="1"/>
  <c r="M146" i="21"/>
  <c r="N146" i="21"/>
  <c r="H146" i="21" s="1"/>
  <c r="H152" i="21"/>
  <c r="E124" i="21"/>
  <c r="L124" i="21" s="1"/>
  <c r="I124" i="21"/>
  <c r="J124" i="21" s="1"/>
  <c r="E30" i="21"/>
  <c r="L30" i="21" s="1"/>
  <c r="E120" i="21"/>
  <c r="L120" i="21" s="1"/>
  <c r="I120" i="21"/>
  <c r="J120" i="21" s="1"/>
  <c r="H147" i="21"/>
  <c r="J4" i="21"/>
  <c r="N4" i="21" s="1"/>
  <c r="J30" i="21"/>
  <c r="I65" i="21"/>
  <c r="J65" i="21" s="1"/>
  <c r="H122" i="21"/>
  <c r="H126" i="21"/>
  <c r="I169" i="21"/>
  <c r="J169" i="21" s="1"/>
  <c r="E169" i="21"/>
  <c r="L169" i="21" s="1"/>
  <c r="H180" i="21"/>
  <c r="E151" i="21"/>
  <c r="L151" i="21" s="1"/>
  <c r="I151" i="21"/>
  <c r="J151" i="21" s="1"/>
  <c r="E116" i="21"/>
  <c r="L116" i="21" s="1"/>
  <c r="H179" i="21"/>
  <c r="H176" i="21"/>
  <c r="E103" i="21"/>
  <c r="L103" i="21" s="1"/>
  <c r="J69" i="21"/>
  <c r="N69" i="21" s="1"/>
  <c r="E53" i="21"/>
  <c r="L53" i="21" s="1"/>
  <c r="I53" i="21"/>
  <c r="J53" i="21" s="1"/>
  <c r="E150" i="21"/>
  <c r="L150" i="21" s="1"/>
  <c r="I150" i="21"/>
  <c r="J150" i="21" s="1"/>
  <c r="E44" i="21"/>
  <c r="L44" i="21" s="1"/>
  <c r="I44" i="21"/>
  <c r="J44" i="21" s="1"/>
  <c r="N44" i="21" s="1"/>
  <c r="H160" i="21"/>
  <c r="H80" i="21"/>
  <c r="H79" i="21"/>
  <c r="E23" i="21"/>
  <c r="L23" i="21" s="1"/>
  <c r="I23" i="21"/>
  <c r="J23" i="21" s="1"/>
  <c r="I148" i="21"/>
  <c r="J148" i="21" s="1"/>
  <c r="E146" i="21"/>
  <c r="L146" i="21" s="1"/>
  <c r="J5" i="21"/>
  <c r="N5" i="21" s="1"/>
  <c r="H78" i="21"/>
  <c r="H108" i="21"/>
  <c r="I123" i="21"/>
  <c r="J123" i="21" s="1"/>
  <c r="J12" i="21"/>
  <c r="J46" i="21"/>
  <c r="N46" i="21" s="1"/>
  <c r="J45" i="21"/>
  <c r="N45" i="21" s="1"/>
  <c r="E10" i="21"/>
  <c r="L10" i="21" s="1"/>
  <c r="I113" i="21"/>
  <c r="J113" i="21" s="1"/>
  <c r="H156" i="21"/>
  <c r="E9" i="21"/>
  <c r="L9" i="21" s="1"/>
  <c r="J104" i="21"/>
  <c r="I43" i="21"/>
  <c r="J43" i="21" s="1"/>
  <c r="N43" i="21" s="1"/>
  <c r="I93" i="21"/>
  <c r="J93" i="21" s="1"/>
  <c r="I90" i="21"/>
  <c r="J90" i="21" s="1"/>
  <c r="E87" i="21"/>
  <c r="L87" i="21" s="1"/>
  <c r="E157" i="21"/>
  <c r="L157" i="21" s="1"/>
  <c r="J41" i="21"/>
  <c r="J18" i="21"/>
  <c r="H92" i="21"/>
  <c r="E156" i="21"/>
  <c r="L156" i="21" s="1"/>
  <c r="E193" i="21"/>
  <c r="L193" i="21" s="1"/>
  <c r="J15" i="21"/>
  <c r="I17" i="21"/>
  <c r="J17" i="21" s="1"/>
  <c r="I77" i="21"/>
  <c r="J77" i="21" s="1"/>
  <c r="H91" i="21"/>
  <c r="I16" i="21"/>
  <c r="J16" i="21" s="1"/>
  <c r="I13" i="21"/>
  <c r="J13" i="21" s="1"/>
  <c r="I166" i="21"/>
  <c r="J166" i="21" s="1"/>
  <c r="E166" i="21"/>
  <c r="L166" i="21" s="1"/>
  <c r="I149" i="21"/>
  <c r="J149" i="21" s="1"/>
  <c r="E165" i="21"/>
  <c r="L165" i="21" s="1"/>
  <c r="I165" i="21"/>
  <c r="J165" i="21" s="1"/>
  <c r="E37" i="21"/>
  <c r="L37" i="21" s="1"/>
  <c r="I37" i="21"/>
  <c r="J37" i="21" s="1"/>
  <c r="E86" i="21"/>
  <c r="L86" i="21" s="1"/>
  <c r="E163" i="21"/>
  <c r="L163" i="21" s="1"/>
  <c r="I163" i="21"/>
  <c r="J163" i="21" s="1"/>
  <c r="E36" i="21"/>
  <c r="L36" i="21" s="1"/>
  <c r="I36" i="21"/>
  <c r="J36" i="21" s="1"/>
  <c r="E106" i="21"/>
  <c r="L106" i="21" s="1"/>
  <c r="I106" i="21"/>
  <c r="J106" i="21" s="1"/>
  <c r="E181" i="21"/>
  <c r="L181" i="21" s="1"/>
  <c r="E11" i="21"/>
  <c r="L11" i="21" s="1"/>
  <c r="I11" i="21"/>
  <c r="J11" i="21" s="1"/>
  <c r="I107" i="21"/>
  <c r="J107" i="21" s="1"/>
  <c r="E133" i="21"/>
  <c r="L133" i="21" s="1"/>
  <c r="I133" i="21"/>
  <c r="J133" i="21" s="1"/>
  <c r="E35" i="21"/>
  <c r="L35" i="21" s="1"/>
  <c r="I35" i="21"/>
  <c r="J35" i="21" s="1"/>
  <c r="E177" i="21"/>
  <c r="L177" i="21" s="1"/>
  <c r="I177" i="21"/>
  <c r="J177" i="21" s="1"/>
  <c r="I14" i="21"/>
  <c r="J14" i="21" s="1"/>
  <c r="E67" i="21"/>
  <c r="L67" i="21" s="1"/>
  <c r="I67" i="21"/>
  <c r="J67" i="21" s="1"/>
  <c r="N67" i="21" s="1"/>
  <c r="I50" i="21"/>
  <c r="J50" i="21" s="1"/>
  <c r="N50" i="21" s="1"/>
  <c r="E50" i="21"/>
  <c r="L50" i="21" s="1"/>
  <c r="E66" i="21"/>
  <c r="L66" i="21" s="1"/>
  <c r="I66" i="21"/>
  <c r="J66" i="21" s="1"/>
  <c r="N66" i="21" s="1"/>
  <c r="E170" i="21"/>
  <c r="L170" i="21" s="1"/>
  <c r="I170" i="21"/>
  <c r="J170" i="21" s="1"/>
  <c r="I189" i="21"/>
  <c r="J189" i="21" s="1"/>
  <c r="I132" i="21"/>
  <c r="J132" i="21" s="1"/>
  <c r="E132" i="21"/>
  <c r="L132" i="21" s="1"/>
  <c r="E7" i="21"/>
  <c r="L7" i="21" s="1"/>
  <c r="I7" i="21"/>
  <c r="J7" i="21" s="1"/>
  <c r="N7" i="21" s="1"/>
  <c r="E96" i="21"/>
  <c r="L96" i="21" s="1"/>
  <c r="I96" i="21"/>
  <c r="J96" i="21" s="1"/>
  <c r="E142" i="21"/>
  <c r="L142" i="21" s="1"/>
  <c r="I142" i="21"/>
  <c r="J142" i="21" s="1"/>
  <c r="E145" i="21"/>
  <c r="L145" i="21" s="1"/>
  <c r="I145" i="21"/>
  <c r="J145" i="21" s="1"/>
  <c r="I171" i="21"/>
  <c r="J171" i="21" s="1"/>
  <c r="I178" i="21"/>
  <c r="J178" i="21" s="1"/>
  <c r="E6" i="21"/>
  <c r="L6" i="21" s="1"/>
  <c r="E80" i="21"/>
  <c r="L80" i="21" s="1"/>
  <c r="E95" i="21"/>
  <c r="L95" i="21" s="1"/>
  <c r="I95" i="21"/>
  <c r="J95" i="21" s="1"/>
  <c r="E115" i="21"/>
  <c r="L115" i="21" s="1"/>
  <c r="E141" i="21"/>
  <c r="L141" i="21" s="1"/>
  <c r="I141" i="21"/>
  <c r="J141" i="21" s="1"/>
  <c r="E3" i="21"/>
  <c r="L3" i="21" s="1"/>
  <c r="I3" i="21"/>
  <c r="J3" i="21" s="1"/>
  <c r="E8" i="21"/>
  <c r="L8" i="21" s="1"/>
  <c r="I8" i="21"/>
  <c r="J8" i="21" s="1"/>
  <c r="E94" i="21"/>
  <c r="L94" i="21" s="1"/>
  <c r="I94" i="21"/>
  <c r="J94" i="21" s="1"/>
  <c r="I42" i="21"/>
  <c r="J42" i="21" s="1"/>
  <c r="I114" i="21"/>
  <c r="J114" i="21" s="1"/>
  <c r="E176" i="21"/>
  <c r="L176" i="21" s="1"/>
  <c r="I29" i="21"/>
  <c r="J29" i="21" s="1"/>
  <c r="I139" i="21"/>
  <c r="J139" i="21" s="1"/>
  <c r="I68" i="21"/>
  <c r="J68" i="21" s="1"/>
  <c r="N68" i="21" s="1"/>
  <c r="I40" i="21"/>
  <c r="J40" i="21" s="1"/>
  <c r="I174" i="21"/>
  <c r="J174" i="21" s="1"/>
  <c r="I118" i="21"/>
  <c r="J118" i="21" s="1"/>
  <c r="I144" i="21"/>
  <c r="J144" i="21" s="1"/>
  <c r="I143" i="21"/>
  <c r="J143" i="21" s="1"/>
  <c r="I64" i="21"/>
  <c r="J64" i="21" s="1"/>
  <c r="N64" i="21" s="1"/>
  <c r="I63" i="21"/>
  <c r="J63" i="21" s="1"/>
  <c r="N63" i="21" s="1"/>
  <c r="I85" i="21"/>
  <c r="J85" i="21" s="1"/>
  <c r="N85" i="21" s="1"/>
  <c r="I62" i="21"/>
  <c r="J62" i="21" s="1"/>
  <c r="I34" i="21"/>
  <c r="J34" i="21" s="1"/>
  <c r="I168" i="21"/>
  <c r="J168" i="21" s="1"/>
  <c r="I140" i="21"/>
  <c r="J140" i="21" s="1"/>
  <c r="I112" i="21"/>
  <c r="J112" i="21" s="1"/>
  <c r="I84" i="21"/>
  <c r="J84" i="21" s="1"/>
  <c r="N84" i="21" s="1"/>
  <c r="I88" i="21"/>
  <c r="J88" i="21" s="1"/>
  <c r="E5" i="21"/>
  <c r="L5" i="21" s="1"/>
  <c r="I33" i="21"/>
  <c r="J33" i="21" s="1"/>
  <c r="I167" i="21"/>
  <c r="J167" i="21" s="1"/>
  <c r="I111" i="21"/>
  <c r="J111" i="21" s="1"/>
  <c r="I83" i="21"/>
  <c r="J83" i="21" s="1"/>
  <c r="N83" i="21" s="1"/>
  <c r="E4" i="21"/>
  <c r="L4" i="21" s="1"/>
  <c r="I32" i="21"/>
  <c r="J32" i="21" s="1"/>
  <c r="I138" i="21"/>
  <c r="J138" i="21" s="1"/>
  <c r="I110" i="21"/>
  <c r="J110" i="21" s="1"/>
  <c r="I82" i="21"/>
  <c r="J82" i="21" s="1"/>
  <c r="I59" i="21"/>
  <c r="J59" i="21" s="1"/>
  <c r="I31" i="21"/>
  <c r="J31" i="21" s="1"/>
  <c r="I137" i="21"/>
  <c r="J137" i="21" s="1"/>
  <c r="I109" i="21"/>
  <c r="J109" i="21" s="1"/>
  <c r="I81" i="21"/>
  <c r="J81" i="21" s="1"/>
  <c r="I58" i="21"/>
  <c r="J58" i="21" s="1"/>
  <c r="I192" i="21"/>
  <c r="J192" i="21" s="1"/>
  <c r="I164" i="21"/>
  <c r="J164" i="21" s="1"/>
  <c r="I136" i="21"/>
  <c r="J136" i="21" s="1"/>
  <c r="I89" i="21"/>
  <c r="J89" i="21" s="1"/>
  <c r="I57" i="21"/>
  <c r="J57" i="21" s="1"/>
  <c r="I135" i="21"/>
  <c r="J135" i="21" s="1"/>
  <c r="I28" i="21"/>
  <c r="J28" i="21" s="1"/>
  <c r="I27" i="21"/>
  <c r="J27" i="21" s="1"/>
  <c r="I161" i="21"/>
  <c r="J161" i="21" s="1"/>
  <c r="I26" i="21"/>
  <c r="J26" i="21" s="1"/>
  <c r="I76" i="21"/>
  <c r="J76" i="21" s="1"/>
  <c r="I25" i="21"/>
  <c r="J25" i="21" s="1"/>
  <c r="I102" i="21"/>
  <c r="J102" i="21" s="1"/>
  <c r="I185" i="21"/>
  <c r="J185" i="21" s="1"/>
  <c r="I101" i="21"/>
  <c r="J101" i="21" s="1"/>
  <c r="I72" i="21"/>
  <c r="J72" i="21" s="1"/>
  <c r="I49" i="21"/>
  <c r="J49" i="21" s="1"/>
  <c r="N49" i="21" s="1"/>
  <c r="I183" i="21"/>
  <c r="J183" i="21" s="1"/>
  <c r="I155" i="21"/>
  <c r="J155" i="21" s="1"/>
  <c r="I127" i="21"/>
  <c r="J127" i="21" s="1"/>
  <c r="I99" i="21"/>
  <c r="J99" i="21" s="1"/>
  <c r="I71" i="21"/>
  <c r="J71" i="21" s="1"/>
  <c r="I162" i="21"/>
  <c r="J162" i="21" s="1"/>
  <c r="I134" i="21"/>
  <c r="J134" i="21" s="1"/>
  <c r="I105" i="21"/>
  <c r="J105" i="21" s="1"/>
  <c r="I188" i="21"/>
  <c r="J188" i="21" s="1"/>
  <c r="I24" i="21"/>
  <c r="J24" i="21" s="1"/>
  <c r="I74" i="21"/>
  <c r="J74" i="21" s="1"/>
  <c r="I51" i="21"/>
  <c r="J51" i="21" s="1"/>
  <c r="I129" i="21"/>
  <c r="J129" i="21" s="1"/>
  <c r="I22" i="21"/>
  <c r="J22" i="21" s="1"/>
  <c r="I100" i="21"/>
  <c r="J100" i="21" s="1"/>
  <c r="I48" i="21"/>
  <c r="J48" i="21" s="1"/>
  <c r="N48" i="21" s="1"/>
  <c r="I20" i="21"/>
  <c r="J20" i="21" s="1"/>
  <c r="I182" i="21"/>
  <c r="J182" i="21" s="1"/>
  <c r="I154" i="21"/>
  <c r="J154" i="21" s="1"/>
  <c r="I98" i="21"/>
  <c r="J98" i="21" s="1"/>
  <c r="I70" i="21"/>
  <c r="J70" i="21" s="1"/>
  <c r="N70" i="21" s="1"/>
  <c r="I56" i="21"/>
  <c r="J56" i="21" s="1"/>
  <c r="I55" i="21"/>
  <c r="J55" i="21" s="1"/>
  <c r="I54" i="21"/>
  <c r="J54" i="21" s="1"/>
  <c r="I187" i="21"/>
  <c r="J187" i="21" s="1"/>
  <c r="I52" i="21"/>
  <c r="J52" i="21" s="1"/>
  <c r="I158" i="21"/>
  <c r="J158" i="21" s="1"/>
  <c r="I130" i="21"/>
  <c r="J130" i="21" s="1"/>
  <c r="I73" i="21"/>
  <c r="J73" i="21" s="1"/>
  <c r="I184" i="21"/>
  <c r="J184" i="21" s="1"/>
  <c r="I128" i="21"/>
  <c r="J128" i="21" s="1"/>
  <c r="I47" i="21"/>
  <c r="J47" i="21" s="1"/>
  <c r="N47" i="21" s="1"/>
  <c r="I19" i="21"/>
  <c r="J19" i="21" s="1"/>
  <c r="I153" i="21"/>
  <c r="J153" i="21" s="1"/>
  <c r="I125" i="21"/>
  <c r="J125" i="21" s="1"/>
  <c r="I97" i="21"/>
  <c r="J97" i="21" s="1"/>
  <c r="M171" i="21" l="1"/>
  <c r="N171" i="21"/>
  <c r="N167" i="21"/>
  <c r="M167" i="21"/>
  <c r="M170" i="21"/>
  <c r="N170" i="21"/>
  <c r="H170" i="21" s="1"/>
  <c r="N166" i="21"/>
  <c r="M166" i="21"/>
  <c r="N169" i="21"/>
  <c r="H169" i="21" s="1"/>
  <c r="M169" i="21"/>
  <c r="M168" i="21"/>
  <c r="N168" i="21"/>
  <c r="N151" i="21"/>
  <c r="H151" i="21" s="1"/>
  <c r="M151" i="21"/>
  <c r="M150" i="21"/>
  <c r="N150" i="21"/>
  <c r="M132" i="21"/>
  <c r="N132" i="21"/>
  <c r="M129" i="21"/>
  <c r="N129" i="21"/>
  <c r="M128" i="21"/>
  <c r="N128" i="21"/>
  <c r="N130" i="21"/>
  <c r="M130" i="21"/>
  <c r="N110" i="21"/>
  <c r="M110" i="21"/>
  <c r="N113" i="21"/>
  <c r="M113" i="21"/>
  <c r="N120" i="21"/>
  <c r="M120" i="21"/>
  <c r="N117" i="21"/>
  <c r="H117" i="21" s="1"/>
  <c r="M117" i="21"/>
  <c r="N118" i="21"/>
  <c r="M118" i="21"/>
  <c r="N109" i="21"/>
  <c r="H109" i="21" s="1"/>
  <c r="M109" i="21"/>
  <c r="N114" i="21"/>
  <c r="M114" i="21"/>
  <c r="N111" i="21"/>
  <c r="M111" i="21"/>
  <c r="N121" i="21"/>
  <c r="H121" i="21" s="1"/>
  <c r="M121" i="21"/>
  <c r="N112" i="21"/>
  <c r="H112" i="21" s="1"/>
  <c r="M112" i="21"/>
  <c r="M95" i="21"/>
  <c r="N95" i="21"/>
  <c r="M89" i="21"/>
  <c r="N89" i="21"/>
  <c r="N97" i="21"/>
  <c r="M97" i="21"/>
  <c r="M101" i="21"/>
  <c r="N101" i="21"/>
  <c r="H101" i="21" s="1"/>
  <c r="M93" i="21"/>
  <c r="N93" i="21"/>
  <c r="H93" i="21" s="1"/>
  <c r="M88" i="21"/>
  <c r="N88" i="21"/>
  <c r="N100" i="21"/>
  <c r="M100" i="21"/>
  <c r="N96" i="21"/>
  <c r="H96" i="21" s="1"/>
  <c r="M96" i="21"/>
  <c r="M99" i="21"/>
  <c r="N99" i="21"/>
  <c r="H99" i="21" s="1"/>
  <c r="N98" i="21"/>
  <c r="M98" i="21"/>
  <c r="M90" i="21"/>
  <c r="N90" i="21"/>
  <c r="M94" i="21"/>
  <c r="N94" i="21"/>
  <c r="H94" i="21" s="1"/>
  <c r="M77" i="21"/>
  <c r="N77" i="21"/>
  <c r="N76" i="21"/>
  <c r="M76" i="21"/>
  <c r="M81" i="21"/>
  <c r="N81" i="21"/>
  <c r="H81" i="21" s="1"/>
  <c r="N71" i="21"/>
  <c r="M71" i="21"/>
  <c r="N73" i="21"/>
  <c r="M73" i="21"/>
  <c r="N82" i="21"/>
  <c r="M82" i="21"/>
  <c r="M74" i="21"/>
  <c r="N74" i="21"/>
  <c r="H74" i="21" s="1"/>
  <c r="N72" i="21"/>
  <c r="M72" i="21"/>
  <c r="M52" i="21"/>
  <c r="N52" i="21"/>
  <c r="N53" i="21"/>
  <c r="M53" i="21"/>
  <c r="M58" i="21"/>
  <c r="N58" i="21"/>
  <c r="H58" i="21" s="1"/>
  <c r="N55" i="21"/>
  <c r="M55" i="21"/>
  <c r="M56" i="21"/>
  <c r="N56" i="21"/>
  <c r="M57" i="21"/>
  <c r="N57" i="21"/>
  <c r="H57" i="21" s="1"/>
  <c r="N59" i="21"/>
  <c r="H59" i="21" s="1"/>
  <c r="M59" i="21"/>
  <c r="N54" i="21"/>
  <c r="M54" i="21"/>
  <c r="M62" i="21"/>
  <c r="N62" i="21"/>
  <c r="M135" i="21"/>
  <c r="N135" i="21"/>
  <c r="H135" i="21" s="1"/>
  <c r="M134" i="21"/>
  <c r="N134" i="21"/>
  <c r="H134" i="21" s="1"/>
  <c r="N35" i="21"/>
  <c r="N24" i="21"/>
  <c r="N25" i="21"/>
  <c r="N26" i="21"/>
  <c r="N8" i="21"/>
  <c r="N36" i="21"/>
  <c r="N10" i="21"/>
  <c r="N39" i="21"/>
  <c r="N12" i="21"/>
  <c r="N14" i="21"/>
  <c r="N15" i="21"/>
  <c r="N17" i="21"/>
  <c r="N9" i="21"/>
  <c r="N37" i="21"/>
  <c r="N38" i="21"/>
  <c r="N40" i="21"/>
  <c r="N13" i="21"/>
  <c r="N42" i="21"/>
  <c r="N16" i="21"/>
  <c r="N20" i="21"/>
  <c r="N28" i="21"/>
  <c r="N30" i="21"/>
  <c r="N31" i="21"/>
  <c r="N33" i="21"/>
  <c r="N18" i="21"/>
  <c r="N32" i="21"/>
  <c r="N11" i="21"/>
  <c r="N41" i="21"/>
  <c r="N19" i="21"/>
  <c r="N23" i="21"/>
  <c r="N3" i="21"/>
  <c r="H3" i="21" s="1"/>
  <c r="N27" i="21"/>
  <c r="N22" i="21"/>
  <c r="N21" i="21"/>
  <c r="N29" i="21"/>
  <c r="N34" i="21"/>
  <c r="N51" i="21"/>
  <c r="H51" i="21" s="1"/>
  <c r="M51" i="21"/>
  <c r="N65" i="21"/>
  <c r="H65" i="21" s="1"/>
  <c r="M107" i="21"/>
  <c r="N107" i="21"/>
  <c r="H107" i="21" s="1"/>
  <c r="N127" i="21"/>
  <c r="H127" i="21" s="1"/>
  <c r="M127" i="21"/>
  <c r="N155" i="21"/>
  <c r="H155" i="21" s="1"/>
  <c r="M155" i="21"/>
  <c r="M149" i="21"/>
  <c r="N149" i="21"/>
  <c r="H149" i="21" s="1"/>
  <c r="N148" i="21"/>
  <c r="H148" i="21" s="1"/>
  <c r="M148" i="21"/>
  <c r="M165" i="21"/>
  <c r="N165" i="21"/>
  <c r="H165" i="21" s="1"/>
  <c r="M8" i="21"/>
  <c r="O8" i="21" s="1"/>
  <c r="M36" i="21"/>
  <c r="O36" i="21" s="1"/>
  <c r="M64" i="21"/>
  <c r="N125" i="21"/>
  <c r="H125" i="21" s="1"/>
  <c r="M9" i="21"/>
  <c r="O9" i="21" s="1"/>
  <c r="M37" i="21"/>
  <c r="O37" i="21" s="1"/>
  <c r="M65" i="21"/>
  <c r="N154" i="21"/>
  <c r="H154" i="21" s="1"/>
  <c r="M124" i="21"/>
  <c r="M10" i="21"/>
  <c r="O10" i="21" s="1"/>
  <c r="M38" i="21"/>
  <c r="O38" i="21" s="1"/>
  <c r="M66" i="21"/>
  <c r="N183" i="21"/>
  <c r="M11" i="21"/>
  <c r="O11" i="21" s="1"/>
  <c r="M39" i="21"/>
  <c r="O39" i="21" s="1"/>
  <c r="M67" i="21"/>
  <c r="M123" i="21"/>
  <c r="N184" i="21"/>
  <c r="N185" i="21"/>
  <c r="M12" i="21"/>
  <c r="O12" i="21" s="1"/>
  <c r="M40" i="21"/>
  <c r="O40" i="21" s="1"/>
  <c r="M68" i="21"/>
  <c r="M14" i="21"/>
  <c r="O14" i="21" s="1"/>
  <c r="M42" i="21"/>
  <c r="O42" i="21" s="1"/>
  <c r="M70" i="21"/>
  <c r="M154" i="21"/>
  <c r="N103" i="21"/>
  <c r="N187" i="21"/>
  <c r="M25" i="21"/>
  <c r="O25" i="21" s="1"/>
  <c r="M193" i="21"/>
  <c r="O193" i="21" s="1"/>
  <c r="M23" i="21"/>
  <c r="O23" i="21" s="1"/>
  <c r="N192" i="21"/>
  <c r="M24" i="21"/>
  <c r="O24" i="21" s="1"/>
  <c r="N102" i="21"/>
  <c r="N193" i="21"/>
  <c r="M6" i="21"/>
  <c r="O6" i="21" s="1"/>
  <c r="M47" i="21"/>
  <c r="M32" i="21"/>
  <c r="O32" i="21" s="1"/>
  <c r="M188" i="21"/>
  <c r="O188" i="21" s="1"/>
  <c r="M33" i="21"/>
  <c r="O33" i="21" s="1"/>
  <c r="M102" i="21"/>
  <c r="M189" i="21"/>
  <c r="O189" i="21" s="1"/>
  <c r="M34" i="21"/>
  <c r="O34" i="21" s="1"/>
  <c r="M190" i="21"/>
  <c r="O190" i="21" s="1"/>
  <c r="N143" i="21"/>
  <c r="H143" i="21" s="1"/>
  <c r="M50" i="21"/>
  <c r="M143" i="21"/>
  <c r="M173" i="21"/>
  <c r="M133" i="21"/>
  <c r="M4" i="21"/>
  <c r="O4" i="21" s="1"/>
  <c r="M5" i="21"/>
  <c r="O5" i="21" s="1"/>
  <c r="M13" i="21"/>
  <c r="O13" i="21" s="1"/>
  <c r="M103" i="21"/>
  <c r="M48" i="21"/>
  <c r="M7" i="21"/>
  <c r="O7" i="21" s="1"/>
  <c r="M144" i="21"/>
  <c r="M35" i="21"/>
  <c r="O35" i="21" s="1"/>
  <c r="M104" i="21"/>
  <c r="M163" i="21"/>
  <c r="M191" i="21"/>
  <c r="O191" i="21" s="1"/>
  <c r="N144" i="21"/>
  <c r="H144" i="21" s="1"/>
  <c r="N173" i="21"/>
  <c r="M49" i="21"/>
  <c r="N153" i="21"/>
  <c r="H153" i="21" s="1"/>
  <c r="M41" i="21"/>
  <c r="O41" i="21" s="1"/>
  <c r="M105" i="21"/>
  <c r="M164" i="21"/>
  <c r="M192" i="21"/>
  <c r="O192" i="21" s="1"/>
  <c r="N145" i="21"/>
  <c r="H145" i="21" s="1"/>
  <c r="N174" i="21"/>
  <c r="M106" i="21"/>
  <c r="M3" i="21"/>
  <c r="O3" i="21" s="1"/>
  <c r="M44" i="21"/>
  <c r="M45" i="21"/>
  <c r="N123" i="21"/>
  <c r="H123" i="21" s="1"/>
  <c r="M85" i="21"/>
  <c r="N186" i="21"/>
  <c r="M43" i="21"/>
  <c r="N175" i="21"/>
  <c r="M46" i="21"/>
  <c r="M83" i="21"/>
  <c r="M84" i="21"/>
  <c r="N124" i="21"/>
  <c r="H124" i="21" s="1"/>
  <c r="M18" i="21"/>
  <c r="O18" i="21" s="1"/>
  <c r="N191" i="21"/>
  <c r="M19" i="21"/>
  <c r="O19" i="21" s="1"/>
  <c r="M20" i="21"/>
  <c r="O20" i="21" s="1"/>
  <c r="M21" i="21"/>
  <c r="O21" i="21" s="1"/>
  <c r="N104" i="21"/>
  <c r="N133" i="21"/>
  <c r="H133" i="21" s="1"/>
  <c r="M125" i="21"/>
  <c r="M153" i="21"/>
  <c r="N106" i="21"/>
  <c r="N164" i="21"/>
  <c r="M27" i="21"/>
  <c r="O27" i="21" s="1"/>
  <c r="M183" i="21"/>
  <c r="O183" i="21" s="1"/>
  <c r="M22" i="21"/>
  <c r="O22" i="21" s="1"/>
  <c r="N105" i="21"/>
  <c r="N163" i="21"/>
  <c r="M26" i="21"/>
  <c r="O26" i="21" s="1"/>
  <c r="M31" i="21"/>
  <c r="O31" i="21" s="1"/>
  <c r="M63" i="21"/>
  <c r="M187" i="21"/>
  <c r="O187" i="21" s="1"/>
  <c r="M185" i="21"/>
  <c r="O185" i="21" s="1"/>
  <c r="M29" i="21"/>
  <c r="O29" i="21" s="1"/>
  <c r="M174" i="21"/>
  <c r="M186" i="21"/>
  <c r="O186" i="21" s="1"/>
  <c r="M175" i="21"/>
  <c r="M30" i="21"/>
  <c r="O30" i="21" s="1"/>
  <c r="M69" i="21"/>
  <c r="M145" i="21"/>
  <c r="N188" i="21"/>
  <c r="N189" i="21"/>
  <c r="M15" i="21"/>
  <c r="O15" i="21" s="1"/>
  <c r="N190" i="21"/>
  <c r="M16" i="21"/>
  <c r="O16" i="21" s="1"/>
  <c r="M17" i="21"/>
  <c r="O17" i="21" s="1"/>
  <c r="M184" i="21"/>
  <c r="O184" i="21" s="1"/>
  <c r="M28" i="21"/>
  <c r="O28" i="21" s="1"/>
  <c r="H138" i="21"/>
  <c r="H83" i="21"/>
  <c r="H167" i="21"/>
  <c r="H95" i="21"/>
  <c r="H120" i="21"/>
  <c r="H47" i="21"/>
  <c r="H72" i="21"/>
  <c r="H118" i="21"/>
  <c r="H71" i="21"/>
  <c r="H132" i="21"/>
  <c r="H73" i="21"/>
  <c r="H158" i="21"/>
  <c r="H113" i="21"/>
  <c r="H52" i="21"/>
  <c r="H166" i="21"/>
  <c r="H84" i="21"/>
  <c r="H168" i="21"/>
  <c r="H62" i="21"/>
  <c r="H178" i="21"/>
  <c r="H110" i="21"/>
  <c r="H66" i="21"/>
  <c r="H54" i="21"/>
  <c r="H55" i="21"/>
  <c r="H56" i="21"/>
  <c r="H53" i="21"/>
  <c r="H161" i="21"/>
  <c r="H182" i="21"/>
  <c r="H48" i="21"/>
  <c r="H85" i="21"/>
  <c r="H171" i="21"/>
  <c r="H162" i="21"/>
  <c r="H82" i="21"/>
  <c r="H150" i="21"/>
  <c r="H130" i="21"/>
  <c r="H88" i="21"/>
  <c r="H140" i="21"/>
  <c r="H100" i="21"/>
  <c r="H89" i="21"/>
  <c r="H77" i="21"/>
  <c r="H97" i="21"/>
  <c r="H139" i="21"/>
  <c r="H90" i="21"/>
  <c r="H114" i="21"/>
  <c r="H128" i="21"/>
  <c r="H111" i="21"/>
  <c r="H141" i="21"/>
  <c r="H76" i="21"/>
  <c r="H136" i="21"/>
  <c r="H64" i="21"/>
  <c r="H137" i="21"/>
  <c r="H177" i="21"/>
  <c r="H98" i="21"/>
  <c r="H129" i="21"/>
  <c r="H142" i="21"/>
  <c r="H4" i="21" l="1"/>
  <c r="H5" i="21" l="1"/>
  <c r="H6" i="21" l="1"/>
  <c r="H7" i="21" l="1"/>
  <c r="L38" i="19"/>
  <c r="L39" i="19"/>
  <c r="L40" i="19"/>
  <c r="L41" i="19"/>
  <c r="L37" i="19"/>
  <c r="K41" i="19"/>
  <c r="K38" i="19"/>
  <c r="K39" i="19"/>
  <c r="K40" i="19"/>
  <c r="K37" i="19"/>
  <c r="H42" i="19"/>
  <c r="I42" i="19" s="1"/>
  <c r="H41" i="19"/>
  <c r="I41" i="19" s="1"/>
  <c r="H38" i="19"/>
  <c r="I38" i="19" s="1"/>
  <c r="H39" i="19"/>
  <c r="I39" i="19" s="1"/>
  <c r="H40" i="19"/>
  <c r="I40" i="19" s="1"/>
  <c r="H37" i="19"/>
  <c r="I37" i="19" s="1"/>
  <c r="E38" i="19"/>
  <c r="F38" i="19" s="1"/>
  <c r="G38" i="19"/>
  <c r="E39" i="19"/>
  <c r="F39" i="19" s="1"/>
  <c r="G39" i="19"/>
  <c r="E40" i="19"/>
  <c r="F40" i="19"/>
  <c r="G40" i="19"/>
  <c r="E41" i="19"/>
  <c r="F41" i="19" s="1"/>
  <c r="G41" i="19"/>
  <c r="E42" i="19"/>
  <c r="F42" i="19"/>
  <c r="G42" i="19"/>
  <c r="E43" i="19"/>
  <c r="F43" i="19"/>
  <c r="G43" i="19"/>
  <c r="E44" i="19"/>
  <c r="F44" i="19"/>
  <c r="G44" i="19"/>
  <c r="E45" i="19"/>
  <c r="F45" i="19"/>
  <c r="G45" i="19"/>
  <c r="E46" i="19"/>
  <c r="F46" i="19" s="1"/>
  <c r="G46" i="19"/>
  <c r="G37" i="19"/>
  <c r="D37" i="19"/>
  <c r="E37" i="19"/>
  <c r="F37" i="19" s="1"/>
  <c r="B37" i="19"/>
  <c r="C37" i="19" s="1"/>
  <c r="B38" i="19"/>
  <c r="C38" i="19"/>
  <c r="D38" i="19"/>
  <c r="B39" i="19"/>
  <c r="C39" i="19" s="1"/>
  <c r="D39" i="19"/>
  <c r="B40" i="19"/>
  <c r="C40" i="19"/>
  <c r="D40" i="19"/>
  <c r="B41" i="19"/>
  <c r="C41" i="19"/>
  <c r="D41" i="19"/>
  <c r="B42" i="19"/>
  <c r="C42" i="19" s="1"/>
  <c r="D42" i="19"/>
  <c r="B43" i="19"/>
  <c r="C43" i="19" s="1"/>
  <c r="D43" i="19"/>
  <c r="B44" i="19"/>
  <c r="C44" i="19"/>
  <c r="D44" i="19"/>
  <c r="B45" i="19"/>
  <c r="C45" i="19"/>
  <c r="D45" i="19"/>
  <c r="B46" i="19"/>
  <c r="C46" i="19"/>
  <c r="D46" i="19"/>
  <c r="D25" i="19"/>
  <c r="B25" i="19"/>
  <c r="C25" i="19" s="1"/>
  <c r="M26" i="19"/>
  <c r="M27" i="19"/>
  <c r="M28" i="19"/>
  <c r="M29" i="19"/>
  <c r="M30" i="19"/>
  <c r="M31" i="19"/>
  <c r="M32" i="19"/>
  <c r="M33" i="19"/>
  <c r="M34" i="19"/>
  <c r="J26" i="19"/>
  <c r="J27" i="19"/>
  <c r="J28" i="19"/>
  <c r="J29" i="19"/>
  <c r="J30" i="19"/>
  <c r="J31" i="19"/>
  <c r="J32" i="19"/>
  <c r="J33" i="19"/>
  <c r="J34" i="19"/>
  <c r="J25" i="19"/>
  <c r="M25" i="19"/>
  <c r="K26" i="19"/>
  <c r="L26" i="19" s="1"/>
  <c r="K27" i="19"/>
  <c r="L27" i="19" s="1"/>
  <c r="K28" i="19"/>
  <c r="L28" i="19" s="1"/>
  <c r="K29" i="19"/>
  <c r="L29" i="19" s="1"/>
  <c r="K30" i="19"/>
  <c r="L30" i="19" s="1"/>
  <c r="K31" i="19"/>
  <c r="L31" i="19" s="1"/>
  <c r="K32" i="19"/>
  <c r="L32" i="19" s="1"/>
  <c r="K33" i="19"/>
  <c r="L33" i="19" s="1"/>
  <c r="K34" i="19"/>
  <c r="L34" i="19" s="1"/>
  <c r="K25" i="19"/>
  <c r="L25" i="19" s="1"/>
  <c r="H25" i="19"/>
  <c r="I25" i="19" s="1"/>
  <c r="H26" i="19"/>
  <c r="I26" i="19" s="1"/>
  <c r="H27" i="19"/>
  <c r="I27" i="19" s="1"/>
  <c r="H28" i="19"/>
  <c r="I28" i="19" s="1"/>
  <c r="H29" i="19"/>
  <c r="I29" i="19" s="1"/>
  <c r="H30" i="19"/>
  <c r="I30" i="19"/>
  <c r="H31" i="19"/>
  <c r="I31" i="19"/>
  <c r="H32" i="19"/>
  <c r="I32" i="19" s="1"/>
  <c r="H33" i="19"/>
  <c r="I33" i="19" s="1"/>
  <c r="H34" i="19"/>
  <c r="I34" i="19" s="1"/>
  <c r="G25" i="19"/>
  <c r="E26" i="19"/>
  <c r="F26" i="19" s="1"/>
  <c r="G26" i="19"/>
  <c r="E27" i="19"/>
  <c r="F27" i="19" s="1"/>
  <c r="G27" i="19"/>
  <c r="E28" i="19"/>
  <c r="F28" i="19"/>
  <c r="G28" i="19"/>
  <c r="E29" i="19"/>
  <c r="F29" i="19"/>
  <c r="G29" i="19"/>
  <c r="E30" i="19"/>
  <c r="F30" i="19" s="1"/>
  <c r="G30" i="19"/>
  <c r="E31" i="19"/>
  <c r="F31" i="19" s="1"/>
  <c r="G31" i="19"/>
  <c r="E32" i="19"/>
  <c r="F32" i="19" s="1"/>
  <c r="G32" i="19"/>
  <c r="E33" i="19"/>
  <c r="F33" i="19" s="1"/>
  <c r="G33" i="19"/>
  <c r="E34" i="19"/>
  <c r="F34" i="19"/>
  <c r="G34" i="19"/>
  <c r="E25" i="19"/>
  <c r="F25" i="19" s="1"/>
  <c r="D26" i="19"/>
  <c r="D27" i="19"/>
  <c r="D28" i="19"/>
  <c r="D29" i="19"/>
  <c r="D30" i="19"/>
  <c r="D31" i="19"/>
  <c r="D32" i="19"/>
  <c r="D33" i="19"/>
  <c r="D34" i="19"/>
  <c r="D3" i="19"/>
  <c r="B26" i="19"/>
  <c r="C26" i="19" s="1"/>
  <c r="B27" i="19"/>
  <c r="C27" i="19" s="1"/>
  <c r="B28" i="19"/>
  <c r="C28" i="19" s="1"/>
  <c r="B29" i="19"/>
  <c r="C29" i="19" s="1"/>
  <c r="B30" i="19"/>
  <c r="C30" i="19" s="1"/>
  <c r="B31" i="19"/>
  <c r="C31" i="19" s="1"/>
  <c r="B32" i="19"/>
  <c r="C32" i="19" s="1"/>
  <c r="B33" i="19"/>
  <c r="C33" i="19" s="1"/>
  <c r="B34" i="19"/>
  <c r="C34" i="19" s="1"/>
  <c r="B3" i="19"/>
  <c r="C3" i="19" s="1"/>
  <c r="L18" i="19"/>
  <c r="L14" i="19"/>
  <c r="L11" i="19"/>
  <c r="F18" i="19"/>
  <c r="F15" i="19"/>
  <c r="C11" i="19"/>
  <c r="C20" i="19"/>
  <c r="M22" i="19"/>
  <c r="K22" i="19"/>
  <c r="L22" i="19" s="1"/>
  <c r="J22" i="19"/>
  <c r="H22" i="19"/>
  <c r="I22" i="19" s="1"/>
  <c r="G22" i="19"/>
  <c r="E22" i="19"/>
  <c r="F22" i="19" s="1"/>
  <c r="D22" i="19"/>
  <c r="B22" i="19"/>
  <c r="C22" i="19" s="1"/>
  <c r="M21" i="19"/>
  <c r="K21" i="19"/>
  <c r="L21" i="19" s="1"/>
  <c r="J21" i="19"/>
  <c r="H21" i="19"/>
  <c r="I21" i="19" s="1"/>
  <c r="G21" i="19"/>
  <c r="E21" i="19"/>
  <c r="F21" i="19" s="1"/>
  <c r="D21" i="19"/>
  <c r="B21" i="19"/>
  <c r="C21" i="19" s="1"/>
  <c r="M20" i="19"/>
  <c r="K20" i="19"/>
  <c r="L20" i="19" s="1"/>
  <c r="J20" i="19"/>
  <c r="H20" i="19"/>
  <c r="I20" i="19" s="1"/>
  <c r="G20" i="19"/>
  <c r="E20" i="19"/>
  <c r="F20" i="19" s="1"/>
  <c r="D20" i="19"/>
  <c r="B20" i="19"/>
  <c r="M19" i="19"/>
  <c r="K19" i="19"/>
  <c r="L19" i="19" s="1"/>
  <c r="J19" i="19"/>
  <c r="H19" i="19"/>
  <c r="I19" i="19" s="1"/>
  <c r="G19" i="19"/>
  <c r="E19" i="19"/>
  <c r="F19" i="19" s="1"/>
  <c r="D19" i="19"/>
  <c r="B19" i="19"/>
  <c r="C19" i="19" s="1"/>
  <c r="M18" i="19"/>
  <c r="K18" i="19"/>
  <c r="J18" i="19"/>
  <c r="H18" i="19"/>
  <c r="I18" i="19" s="1"/>
  <c r="G18" i="19"/>
  <c r="E18" i="19"/>
  <c r="D18" i="19"/>
  <c r="B18" i="19"/>
  <c r="C18" i="19" s="1"/>
  <c r="M17" i="19"/>
  <c r="K17" i="19"/>
  <c r="L17" i="19" s="1"/>
  <c r="J17" i="19"/>
  <c r="H17" i="19"/>
  <c r="I17" i="19" s="1"/>
  <c r="G17" i="19"/>
  <c r="E17" i="19"/>
  <c r="F17" i="19" s="1"/>
  <c r="D17" i="19"/>
  <c r="B17" i="19"/>
  <c r="C17" i="19" s="1"/>
  <c r="M16" i="19"/>
  <c r="K16" i="19"/>
  <c r="L16" i="19" s="1"/>
  <c r="J16" i="19"/>
  <c r="H16" i="19"/>
  <c r="I16" i="19" s="1"/>
  <c r="G16" i="19"/>
  <c r="E16" i="19"/>
  <c r="F16" i="19" s="1"/>
  <c r="D16" i="19"/>
  <c r="B16" i="19"/>
  <c r="C16" i="19" s="1"/>
  <c r="M15" i="19"/>
  <c r="K15" i="19"/>
  <c r="L15" i="19" s="1"/>
  <c r="J15" i="19"/>
  <c r="H15" i="19"/>
  <c r="I15" i="19" s="1"/>
  <c r="G15" i="19"/>
  <c r="E15" i="19"/>
  <c r="D15" i="19"/>
  <c r="B15" i="19"/>
  <c r="C15" i="19" s="1"/>
  <c r="M14" i="19"/>
  <c r="K14" i="19"/>
  <c r="J14" i="19"/>
  <c r="H14" i="19"/>
  <c r="I14" i="19" s="1"/>
  <c r="G14" i="19"/>
  <c r="E14" i="19"/>
  <c r="F14" i="19" s="1"/>
  <c r="D14" i="19"/>
  <c r="B14" i="19"/>
  <c r="C14" i="19" s="1"/>
  <c r="M13" i="19"/>
  <c r="K13" i="19"/>
  <c r="L13" i="19" s="1"/>
  <c r="J13" i="19"/>
  <c r="H13" i="19"/>
  <c r="I13" i="19" s="1"/>
  <c r="G13" i="19"/>
  <c r="E13" i="19"/>
  <c r="F13" i="19" s="1"/>
  <c r="D13" i="19"/>
  <c r="B13" i="19"/>
  <c r="C13" i="19" s="1"/>
  <c r="M12" i="19"/>
  <c r="K12" i="19"/>
  <c r="L12" i="19" s="1"/>
  <c r="J12" i="19"/>
  <c r="H12" i="19"/>
  <c r="I12" i="19" s="1"/>
  <c r="G12" i="19"/>
  <c r="E12" i="19"/>
  <c r="F12" i="19" s="1"/>
  <c r="D12" i="19"/>
  <c r="B12" i="19"/>
  <c r="C12" i="19" s="1"/>
  <c r="M11" i="19"/>
  <c r="K11" i="19"/>
  <c r="J11" i="19"/>
  <c r="H11" i="19"/>
  <c r="I11" i="19" s="1"/>
  <c r="G11" i="19"/>
  <c r="E11" i="19"/>
  <c r="F11" i="19" s="1"/>
  <c r="D11" i="19"/>
  <c r="B11" i="19"/>
  <c r="M10" i="19"/>
  <c r="K10" i="19"/>
  <c r="L10" i="19" s="1"/>
  <c r="J10" i="19"/>
  <c r="H10" i="19"/>
  <c r="I10" i="19" s="1"/>
  <c r="G10" i="19"/>
  <c r="E10" i="19"/>
  <c r="F10" i="19" s="1"/>
  <c r="D10" i="19"/>
  <c r="B10" i="19"/>
  <c r="C10" i="19" s="1"/>
  <c r="M9" i="19"/>
  <c r="K9" i="19"/>
  <c r="L9" i="19" s="1"/>
  <c r="J9" i="19"/>
  <c r="H9" i="19"/>
  <c r="I9" i="19" s="1"/>
  <c r="G9" i="19"/>
  <c r="E9" i="19"/>
  <c r="F9" i="19" s="1"/>
  <c r="D9" i="19"/>
  <c r="B9" i="19"/>
  <c r="C9" i="19" s="1"/>
  <c r="M8" i="19"/>
  <c r="K8" i="19"/>
  <c r="L8" i="19" s="1"/>
  <c r="J8" i="19"/>
  <c r="H8" i="19"/>
  <c r="I8" i="19" s="1"/>
  <c r="G8" i="19"/>
  <c r="E8" i="19"/>
  <c r="F8" i="19" s="1"/>
  <c r="D8" i="19"/>
  <c r="B8" i="19"/>
  <c r="C8" i="19" s="1"/>
  <c r="M7" i="19"/>
  <c r="K7" i="19"/>
  <c r="L7" i="19" s="1"/>
  <c r="J7" i="19"/>
  <c r="H7" i="19"/>
  <c r="I7" i="19" s="1"/>
  <c r="G7" i="19"/>
  <c r="E7" i="19"/>
  <c r="F7" i="19" s="1"/>
  <c r="D7" i="19"/>
  <c r="B7" i="19"/>
  <c r="C7" i="19" s="1"/>
  <c r="M6" i="19"/>
  <c r="K6" i="19"/>
  <c r="L6" i="19" s="1"/>
  <c r="J6" i="19"/>
  <c r="H6" i="19"/>
  <c r="I6" i="19" s="1"/>
  <c r="G6" i="19"/>
  <c r="E6" i="19"/>
  <c r="F6" i="19" s="1"/>
  <c r="D6" i="19"/>
  <c r="B6" i="19"/>
  <c r="C6" i="19" s="1"/>
  <c r="M5" i="19"/>
  <c r="K5" i="19"/>
  <c r="L5" i="19" s="1"/>
  <c r="J5" i="19"/>
  <c r="H5" i="19"/>
  <c r="I5" i="19" s="1"/>
  <c r="G5" i="19"/>
  <c r="E5" i="19"/>
  <c r="F5" i="19" s="1"/>
  <c r="D5" i="19"/>
  <c r="B5" i="19"/>
  <c r="C5" i="19" s="1"/>
  <c r="M4" i="19"/>
  <c r="K4" i="19"/>
  <c r="L4" i="19" s="1"/>
  <c r="J4" i="19"/>
  <c r="H4" i="19"/>
  <c r="I4" i="19" s="1"/>
  <c r="G4" i="19"/>
  <c r="E4" i="19"/>
  <c r="F4" i="19" s="1"/>
  <c r="D4" i="19"/>
  <c r="B4" i="19"/>
  <c r="C4" i="19" s="1"/>
  <c r="M3" i="19"/>
  <c r="K3" i="19"/>
  <c r="L3" i="19" s="1"/>
  <c r="J3" i="19"/>
  <c r="H3" i="19"/>
  <c r="I3" i="19" s="1"/>
  <c r="G3" i="19"/>
  <c r="E3" i="19"/>
  <c r="F3" i="19" s="1"/>
  <c r="E10" i="14"/>
  <c r="F10" i="14"/>
  <c r="G10" i="14"/>
  <c r="H10" i="14"/>
  <c r="I10" i="14"/>
  <c r="J10" i="14"/>
  <c r="K10" i="14"/>
  <c r="L10" i="14"/>
  <c r="D10" i="14"/>
  <c r="D9" i="14"/>
  <c r="C10" i="14"/>
  <c r="C9" i="14"/>
  <c r="E9" i="14"/>
  <c r="F9" i="14"/>
  <c r="G9" i="14"/>
  <c r="H9" i="14"/>
  <c r="I9" i="14"/>
  <c r="J9" i="14"/>
  <c r="K9" i="14"/>
  <c r="L9" i="14"/>
  <c r="D8" i="14"/>
  <c r="C8" i="14"/>
  <c r="E8" i="14"/>
  <c r="F8" i="14"/>
  <c r="G8" i="14"/>
  <c r="H8" i="14"/>
  <c r="I8" i="14"/>
  <c r="J8" i="14"/>
  <c r="K8" i="14"/>
  <c r="L8" i="14"/>
  <c r="D7" i="14"/>
  <c r="C7" i="14"/>
  <c r="E7" i="14"/>
  <c r="F7" i="14"/>
  <c r="G7" i="14"/>
  <c r="H7" i="14"/>
  <c r="I7" i="14"/>
  <c r="J7" i="14"/>
  <c r="K7" i="14"/>
  <c r="L7" i="14"/>
  <c r="D6" i="14"/>
  <c r="C6" i="14"/>
  <c r="E6" i="14"/>
  <c r="F6" i="14"/>
  <c r="G6" i="14"/>
  <c r="H6" i="14"/>
  <c r="I6" i="14"/>
  <c r="J6" i="14"/>
  <c r="K6" i="14"/>
  <c r="L6" i="14"/>
  <c r="D5" i="14"/>
  <c r="C5" i="14"/>
  <c r="E5" i="14"/>
  <c r="F5" i="14"/>
  <c r="G5" i="14"/>
  <c r="H5" i="14"/>
  <c r="I5" i="14"/>
  <c r="J5" i="14"/>
  <c r="K5" i="14"/>
  <c r="L5" i="14"/>
  <c r="D4" i="14"/>
  <c r="C4" i="14"/>
  <c r="E4" i="14"/>
  <c r="G4" i="14"/>
  <c r="I4" i="14"/>
  <c r="K4" i="14"/>
  <c r="F4" i="14"/>
  <c r="H4" i="14"/>
  <c r="J4" i="14"/>
  <c r="L4" i="14"/>
  <c r="E3" i="14"/>
  <c r="F3" i="14"/>
  <c r="G3" i="14"/>
  <c r="H3" i="14"/>
  <c r="I3" i="14"/>
  <c r="J3" i="14"/>
  <c r="K3" i="14"/>
  <c r="L3" i="14"/>
  <c r="D3" i="14"/>
  <c r="C3" i="14"/>
  <c r="H8" i="21" l="1"/>
  <c r="H9" i="21"/>
  <c r="H10" i="21" l="1"/>
  <c r="H11" i="21" l="1"/>
  <c r="H12" i="21" s="1"/>
  <c r="H13" i="21" l="1"/>
  <c r="H14" i="21"/>
  <c r="H15" i="21" s="1"/>
  <c r="H16" i="21" l="1"/>
  <c r="H17" i="21" l="1"/>
  <c r="H44" i="21"/>
  <c r="H45" i="21" s="1"/>
  <c r="H46" i="21" s="1"/>
  <c r="H49" i="21" s="1"/>
  <c r="H50" i="21" s="1"/>
  <c r="H63" i="21" s="1"/>
  <c r="H67" i="21"/>
  <c r="H68" i="21" s="1"/>
  <c r="H69" i="21" s="1"/>
  <c r="H70" i="21" s="1"/>
  <c r="H102" i="21" s="1"/>
  <c r="H103" i="21"/>
  <c r="H104" i="21" s="1"/>
  <c r="H105" i="21" s="1"/>
  <c r="H18" i="21" l="1"/>
  <c r="H106" i="21"/>
  <c r="H19" i="21" l="1"/>
  <c r="H163" i="21"/>
  <c r="H20" i="21" l="1"/>
  <c r="H164" i="21"/>
  <c r="H21" i="21" l="1"/>
  <c r="H173" i="21"/>
  <c r="H22" i="21" l="1"/>
  <c r="H174" i="21"/>
  <c r="H23" i="21" l="1"/>
  <c r="H175" i="21"/>
  <c r="H24" i="21" l="1"/>
  <c r="H25" i="21" l="1"/>
  <c r="D10" i="4"/>
  <c r="D12" i="5"/>
  <c r="G9" i="3"/>
  <c r="D27" i="13"/>
  <c r="D12" i="13"/>
  <c r="C3" i="13"/>
  <c r="D27" i="12"/>
  <c r="D12" i="12"/>
  <c r="C3" i="12"/>
  <c r="D27" i="11"/>
  <c r="D12" i="11"/>
  <c r="C3" i="11"/>
  <c r="D12" i="10"/>
  <c r="F31" i="13"/>
  <c r="G30" i="13"/>
  <c r="G39" i="13"/>
  <c r="F39" i="13"/>
  <c r="G38" i="13"/>
  <c r="F38" i="13"/>
  <c r="G37" i="13"/>
  <c r="F37" i="13"/>
  <c r="G36" i="13"/>
  <c r="F36" i="13"/>
  <c r="G35" i="13"/>
  <c r="F35" i="13"/>
  <c r="G34" i="13"/>
  <c r="F34" i="13"/>
  <c r="G33" i="13"/>
  <c r="F33" i="13"/>
  <c r="G32" i="13"/>
  <c r="F32" i="13"/>
  <c r="G31" i="13"/>
  <c r="F38" i="12"/>
  <c r="G37" i="12"/>
  <c r="F37" i="12"/>
  <c r="G36" i="12"/>
  <c r="F36" i="12"/>
  <c r="G35" i="12"/>
  <c r="F35" i="12"/>
  <c r="G34" i="12"/>
  <c r="F34" i="12"/>
  <c r="G33" i="12"/>
  <c r="F33" i="12"/>
  <c r="G32" i="12"/>
  <c r="F32" i="12"/>
  <c r="G31" i="12"/>
  <c r="F31" i="12"/>
  <c r="G39" i="12"/>
  <c r="F39" i="12"/>
  <c r="G38" i="12"/>
  <c r="G39" i="11"/>
  <c r="G36" i="11"/>
  <c r="F35" i="11"/>
  <c r="G33" i="11"/>
  <c r="F39" i="11"/>
  <c r="F37" i="11"/>
  <c r="G35" i="11"/>
  <c r="F34" i="11"/>
  <c r="G38" i="11"/>
  <c r="F36" i="11"/>
  <c r="G34" i="11"/>
  <c r="F33" i="11"/>
  <c r="F38" i="11"/>
  <c r="G37" i="11"/>
  <c r="G30" i="12"/>
  <c r="F30" i="12"/>
  <c r="G32" i="11"/>
  <c r="F32" i="11"/>
  <c r="G31" i="11"/>
  <c r="F31" i="11"/>
  <c r="G30" i="11"/>
  <c r="F30" i="11"/>
  <c r="F30" i="13"/>
  <c r="G19" i="13"/>
  <c r="G18" i="13"/>
  <c r="F18" i="13"/>
  <c r="F23" i="13"/>
  <c r="G21" i="13"/>
  <c r="F20" i="13"/>
  <c r="G17" i="13"/>
  <c r="G24" i="13"/>
  <c r="G23" i="13"/>
  <c r="G22" i="13"/>
  <c r="F24" i="13"/>
  <c r="F22" i="13"/>
  <c r="G20" i="13"/>
  <c r="F19" i="13"/>
  <c r="G15" i="13"/>
  <c r="F15" i="13"/>
  <c r="F21" i="13"/>
  <c r="F16" i="13"/>
  <c r="G16" i="13"/>
  <c r="F17" i="13"/>
  <c r="G24" i="12"/>
  <c r="G23" i="12"/>
  <c r="F23" i="12"/>
  <c r="G22" i="12"/>
  <c r="G17" i="12"/>
  <c r="F17" i="12"/>
  <c r="G18" i="12"/>
  <c r="F16" i="12"/>
  <c r="G20" i="12"/>
  <c r="F20" i="12"/>
  <c r="F19" i="12"/>
  <c r="G16" i="12"/>
  <c r="F15" i="12"/>
  <c r="F24" i="12"/>
  <c r="F18" i="12"/>
  <c r="F22" i="12"/>
  <c r="G21" i="12"/>
  <c r="F21" i="12"/>
  <c r="G19" i="12"/>
  <c r="G15" i="12"/>
  <c r="F15" i="11"/>
  <c r="G15" i="11"/>
  <c r="F18" i="11"/>
  <c r="G17" i="11"/>
  <c r="F17" i="11"/>
  <c r="F16" i="11"/>
  <c r="G18" i="11"/>
  <c r="G16" i="11"/>
  <c r="H26" i="21" l="1"/>
  <c r="D12" i="7"/>
  <c r="C3" i="10"/>
  <c r="D12" i="9"/>
  <c r="C3" i="9"/>
  <c r="D12" i="8"/>
  <c r="C3" i="8"/>
  <c r="C3" i="7"/>
  <c r="G75" i="5"/>
  <c r="G66" i="5"/>
  <c r="G57" i="5"/>
  <c r="G48" i="5"/>
  <c r="G39" i="5"/>
  <c r="G30" i="5"/>
  <c r="G21" i="5"/>
  <c r="D75" i="5"/>
  <c r="D66" i="5"/>
  <c r="B9" i="14" s="1"/>
  <c r="D57" i="5"/>
  <c r="B8" i="14" s="1"/>
  <c r="D48" i="5"/>
  <c r="D39" i="5"/>
  <c r="B6" i="14" s="1"/>
  <c r="D30" i="5"/>
  <c r="D21" i="5"/>
  <c r="G12" i="5"/>
  <c r="B3" i="14" s="1"/>
  <c r="C3" i="5"/>
  <c r="C3" i="4"/>
  <c r="F17" i="10"/>
  <c r="F19" i="10"/>
  <c r="G27" i="10"/>
  <c r="G18" i="10"/>
  <c r="F25" i="10"/>
  <c r="F27" i="10"/>
  <c r="F18" i="10"/>
  <c r="G24" i="10"/>
  <c r="G32" i="10"/>
  <c r="G22" i="10"/>
  <c r="F22" i="10"/>
  <c r="G30" i="10"/>
  <c r="G20" i="10"/>
  <c r="G28" i="10"/>
  <c r="F34" i="10"/>
  <c r="G25" i="10"/>
  <c r="G15" i="10"/>
  <c r="F24" i="10"/>
  <c r="G23" i="10"/>
  <c r="F32" i="10"/>
  <c r="G31" i="10"/>
  <c r="F29" i="10"/>
  <c r="G34" i="10"/>
  <c r="G16" i="10"/>
  <c r="F16" i="10"/>
  <c r="G33" i="10"/>
  <c r="G17" i="10"/>
  <c r="F33" i="10"/>
  <c r="F15" i="10"/>
  <c r="F30" i="10"/>
  <c r="G29" i="10"/>
  <c r="F28" i="10"/>
  <c r="G26" i="10"/>
  <c r="F23" i="10"/>
  <c r="F31" i="10"/>
  <c r="G21" i="10"/>
  <c r="F21" i="10"/>
  <c r="F20" i="10"/>
  <c r="G19" i="10"/>
  <c r="F26" i="10"/>
  <c r="G31" i="9"/>
  <c r="G30" i="9"/>
  <c r="G21" i="9"/>
  <c r="F30" i="9"/>
  <c r="F21" i="9"/>
  <c r="F18" i="9"/>
  <c r="F26" i="9"/>
  <c r="G28" i="9"/>
  <c r="G26" i="9"/>
  <c r="G17" i="9"/>
  <c r="G16" i="9"/>
  <c r="G33" i="9"/>
  <c r="F32" i="9"/>
  <c r="G22" i="9"/>
  <c r="F31" i="9"/>
  <c r="G27" i="9"/>
  <c r="G18" i="9"/>
  <c r="G29" i="9"/>
  <c r="F29" i="9"/>
  <c r="F20" i="9"/>
  <c r="G19" i="9"/>
  <c r="F19" i="9"/>
  <c r="F16" i="9"/>
  <c r="G15" i="9"/>
  <c r="F34" i="9"/>
  <c r="F33" i="9"/>
  <c r="F23" i="9"/>
  <c r="G25" i="9"/>
  <c r="F15" i="9"/>
  <c r="G32" i="9"/>
  <c r="F22" i="9"/>
  <c r="F27" i="9"/>
  <c r="G20" i="9"/>
  <c r="F17" i="9"/>
  <c r="F25" i="9"/>
  <c r="F28" i="9"/>
  <c r="G34" i="9"/>
  <c r="G24" i="9"/>
  <c r="F24" i="9"/>
  <c r="G23" i="9"/>
  <c r="F15" i="8"/>
  <c r="F24" i="8"/>
  <c r="G23" i="8"/>
  <c r="F32" i="8"/>
  <c r="F23" i="8"/>
  <c r="G31" i="8"/>
  <c r="G22" i="8"/>
  <c r="F20" i="8"/>
  <c r="G29" i="8"/>
  <c r="F17" i="8"/>
  <c r="F27" i="8"/>
  <c r="G17" i="8"/>
  <c r="G15" i="8"/>
  <c r="G33" i="8"/>
  <c r="G28" i="8"/>
  <c r="G19" i="8"/>
  <c r="G32" i="8"/>
  <c r="F25" i="8"/>
  <c r="G24" i="8"/>
  <c r="F21" i="8"/>
  <c r="F18" i="8"/>
  <c r="F26" i="8"/>
  <c r="G18" i="8"/>
  <c r="G26" i="8"/>
  <c r="F33" i="8"/>
  <c r="F31" i="8"/>
  <c r="F22" i="8"/>
  <c r="G30" i="8"/>
  <c r="G21" i="8"/>
  <c r="G20" i="8"/>
  <c r="F29" i="8"/>
  <c r="F30" i="8"/>
  <c r="F28" i="8"/>
  <c r="F19" i="8"/>
  <c r="G27" i="8"/>
  <c r="G25" i="8"/>
  <c r="G16" i="8"/>
  <c r="F16" i="8"/>
  <c r="F24" i="7"/>
  <c r="G28" i="7"/>
  <c r="G32" i="7"/>
  <c r="G27" i="7"/>
  <c r="F18" i="7"/>
  <c r="F23" i="7"/>
  <c r="F27" i="7"/>
  <c r="G23" i="7"/>
  <c r="F32" i="7"/>
  <c r="G31" i="7"/>
  <c r="G26" i="7"/>
  <c r="F26" i="7"/>
  <c r="F17" i="7"/>
  <c r="G25" i="7"/>
  <c r="F20" i="7"/>
  <c r="F25" i="7"/>
  <c r="F16" i="7"/>
  <c r="G18" i="7"/>
  <c r="G17" i="7"/>
  <c r="G24" i="7"/>
  <c r="F33" i="7"/>
  <c r="G34" i="7"/>
  <c r="G21" i="7"/>
  <c r="G20" i="7"/>
  <c r="G16" i="7"/>
  <c r="F19" i="7"/>
  <c r="F34" i="7"/>
  <c r="F31" i="7"/>
  <c r="G22" i="7"/>
  <c r="F22" i="7"/>
  <c r="F21" i="7"/>
  <c r="G19" i="7"/>
  <c r="G15" i="7"/>
  <c r="F30" i="7"/>
  <c r="F29" i="7"/>
  <c r="F28" i="7"/>
  <c r="G30" i="7"/>
  <c r="G33" i="7"/>
  <c r="G29" i="7"/>
  <c r="F79" i="5"/>
  <c r="F81" i="5"/>
  <c r="F82" i="5"/>
  <c r="G80" i="5"/>
  <c r="G79" i="5"/>
  <c r="G82" i="5"/>
  <c r="G78" i="5"/>
  <c r="G81" i="5"/>
  <c r="F80" i="5"/>
  <c r="F78" i="5"/>
  <c r="G69" i="5"/>
  <c r="G73" i="5"/>
  <c r="G71" i="5"/>
  <c r="F71" i="5"/>
  <c r="F69" i="5"/>
  <c r="F72" i="5"/>
  <c r="F70" i="5"/>
  <c r="G70" i="5"/>
  <c r="F73" i="5"/>
  <c r="G72" i="5"/>
  <c r="G63" i="5"/>
  <c r="F62" i="5"/>
  <c r="G61" i="5"/>
  <c r="F63" i="5"/>
  <c r="G60" i="5"/>
  <c r="F60" i="5"/>
  <c r="G64" i="5"/>
  <c r="F64" i="5"/>
  <c r="F61" i="5"/>
  <c r="G62" i="5"/>
  <c r="F54" i="5"/>
  <c r="F55" i="5"/>
  <c r="G53" i="5"/>
  <c r="G52" i="5"/>
  <c r="F52" i="5"/>
  <c r="G55" i="5"/>
  <c r="G51" i="5"/>
  <c r="F51" i="5"/>
  <c r="F53" i="5"/>
  <c r="G54" i="5"/>
  <c r="G43" i="5"/>
  <c r="G46" i="5"/>
  <c r="F44" i="5"/>
  <c r="G45" i="5"/>
  <c r="F43" i="5"/>
  <c r="G42" i="5"/>
  <c r="F42" i="5"/>
  <c r="F45" i="5"/>
  <c r="G44" i="5"/>
  <c r="F46" i="5"/>
  <c r="G37" i="5"/>
  <c r="F37" i="5"/>
  <c r="G35" i="5"/>
  <c r="G34" i="5"/>
  <c r="G33" i="5"/>
  <c r="G36" i="5"/>
  <c r="F34" i="5"/>
  <c r="F33" i="5"/>
  <c r="F35" i="5"/>
  <c r="F36" i="5"/>
  <c r="F28" i="5"/>
  <c r="F25" i="5"/>
  <c r="F24" i="5"/>
  <c r="F27" i="5"/>
  <c r="F26" i="5"/>
  <c r="G25" i="5"/>
  <c r="G27" i="5"/>
  <c r="G26" i="5"/>
  <c r="G24" i="5"/>
  <c r="G28" i="5"/>
  <c r="G19" i="5"/>
  <c r="F15" i="5"/>
  <c r="F19" i="5"/>
  <c r="F18" i="5"/>
  <c r="G17" i="5"/>
  <c r="F17" i="5"/>
  <c r="G18" i="5"/>
  <c r="G15" i="5"/>
  <c r="G16" i="5"/>
  <c r="F16" i="5"/>
  <c r="F15" i="7"/>
  <c r="B5" i="14" l="1"/>
  <c r="B4" i="14"/>
  <c r="B7" i="14"/>
  <c r="H27" i="21"/>
  <c r="B10" i="14"/>
  <c r="H28" i="21" l="1"/>
  <c r="H29" i="21" l="1"/>
  <c r="H30" i="21" l="1"/>
  <c r="H31" i="21" l="1"/>
  <c r="H32" i="21" l="1"/>
  <c r="H33" i="21" l="1"/>
  <c r="H34" i="21" l="1"/>
  <c r="H35" i="21" l="1"/>
  <c r="H36" i="21" l="1"/>
  <c r="H37" i="21" l="1"/>
  <c r="H38" i="21" l="1"/>
  <c r="H39" i="21" l="1"/>
  <c r="H40" i="21" l="1"/>
  <c r="H41" i="21" l="1"/>
  <c r="H42" i="21" l="1"/>
  <c r="H43" i="21" l="1"/>
  <c r="H183" i="21" l="1"/>
  <c r="H184" i="21" l="1"/>
  <c r="H185" i="21" l="1"/>
  <c r="H186" i="21" l="1"/>
  <c r="H187" i="21" l="1"/>
  <c r="H188" i="21" l="1"/>
  <c r="H189" i="21" l="1"/>
  <c r="H190" i="21" l="1"/>
  <c r="H191" i="21" l="1"/>
  <c r="H192" i="21" l="1"/>
  <c r="H193" i="21" l="1"/>
  <c r="W157" i="21" s="1"/>
  <c r="F158" i="20" s="1"/>
  <c r="S89" i="21" l="1"/>
  <c r="B90" i="20" s="1"/>
  <c r="C90" i="20" s="1"/>
  <c r="V117" i="21"/>
  <c r="E118" i="20" s="1"/>
  <c r="U47" i="21"/>
  <c r="G48" i="20" s="1"/>
  <c r="T164" i="21"/>
  <c r="D165" i="20" s="1"/>
  <c r="W47" i="21"/>
  <c r="F48" i="20" s="1"/>
  <c r="U133" i="21"/>
  <c r="G134" i="20" s="1"/>
  <c r="W188" i="21"/>
  <c r="F189" i="20" s="1"/>
  <c r="U69" i="21"/>
  <c r="G70" i="20" s="1"/>
  <c r="S116" i="21"/>
  <c r="B117" i="20" s="1"/>
  <c r="C117" i="20" s="1"/>
  <c r="U102" i="21"/>
  <c r="G103" i="20" s="1"/>
  <c r="S181" i="21"/>
  <c r="B182" i="20" s="1"/>
  <c r="C182" i="20" s="1"/>
  <c r="U181" i="21"/>
  <c r="G182" i="20" s="1"/>
  <c r="U4" i="21"/>
  <c r="G5" i="20" s="1"/>
  <c r="T4" i="21"/>
  <c r="D5" i="20" s="1"/>
  <c r="S4" i="21"/>
  <c r="B5" i="20" s="1"/>
  <c r="C5" i="20" s="1"/>
  <c r="V6" i="21"/>
  <c r="E7" i="20" s="1"/>
  <c r="S5" i="21"/>
  <c r="B6" i="20" s="1"/>
  <c r="C6" i="20" s="1"/>
  <c r="W5" i="21"/>
  <c r="F6" i="20" s="1"/>
  <c r="U5" i="21"/>
  <c r="G6" i="20" s="1"/>
  <c r="V7" i="21"/>
  <c r="E8" i="20" s="1"/>
  <c r="W6" i="21"/>
  <c r="F7" i="20" s="1"/>
  <c r="U7" i="21"/>
  <c r="G8" i="20" s="1"/>
  <c r="T111" i="21"/>
  <c r="D112" i="20" s="1"/>
  <c r="W3" i="21"/>
  <c r="F4" i="20" s="1"/>
  <c r="V5" i="21"/>
  <c r="E6" i="20" s="1"/>
  <c r="U6" i="21"/>
  <c r="G7" i="20" s="1"/>
  <c r="W7" i="21"/>
  <c r="F8" i="20" s="1"/>
  <c r="W9" i="21"/>
  <c r="F10" i="20" s="1"/>
  <c r="W8" i="21"/>
  <c r="F9" i="20" s="1"/>
  <c r="V8" i="21"/>
  <c r="E9" i="20" s="1"/>
  <c r="V9" i="21"/>
  <c r="E10" i="20" s="1"/>
  <c r="U9" i="21"/>
  <c r="G10" i="20" s="1"/>
  <c r="S9" i="21"/>
  <c r="B10" i="20" s="1"/>
  <c r="C10" i="20" s="1"/>
  <c r="W10" i="21"/>
  <c r="F11" i="20" s="1"/>
  <c r="V10" i="21"/>
  <c r="E11" i="20" s="1"/>
  <c r="V11" i="21"/>
  <c r="E12" i="20" s="1"/>
  <c r="T11" i="21"/>
  <c r="D12" i="20" s="1"/>
  <c r="W12" i="21"/>
  <c r="F13" i="20" s="1"/>
  <c r="W11" i="21"/>
  <c r="F12" i="20" s="1"/>
  <c r="T12" i="21"/>
  <c r="D13" i="20" s="1"/>
  <c r="U12" i="21"/>
  <c r="G13" i="20" s="1"/>
  <c r="S12" i="21"/>
  <c r="B13" i="20" s="1"/>
  <c r="C13" i="20" s="1"/>
  <c r="V12" i="21"/>
  <c r="E13" i="20" s="1"/>
  <c r="T18" i="21"/>
  <c r="D19" i="20" s="1"/>
  <c r="U70" i="21"/>
  <c r="G71" i="20" s="1"/>
  <c r="U101" i="21"/>
  <c r="G102" i="20" s="1"/>
  <c r="V3" i="21"/>
  <c r="E4" i="20" s="1"/>
  <c r="V4" i="21"/>
  <c r="E5" i="20" s="1"/>
  <c r="S7" i="21"/>
  <c r="B8" i="20" s="1"/>
  <c r="C8" i="20" s="1"/>
  <c r="T6" i="21"/>
  <c r="D7" i="20" s="1"/>
  <c r="S14" i="21"/>
  <c r="B15" i="20" s="1"/>
  <c r="C15" i="20" s="1"/>
  <c r="T14" i="21"/>
  <c r="D15" i="20" s="1"/>
  <c r="V14" i="21"/>
  <c r="E15" i="20" s="1"/>
  <c r="S13" i="21"/>
  <c r="B14" i="20" s="1"/>
  <c r="C14" i="20" s="1"/>
  <c r="W13" i="21"/>
  <c r="F14" i="20" s="1"/>
  <c r="V13" i="21"/>
  <c r="E14" i="20" s="1"/>
  <c r="U13" i="21"/>
  <c r="G14" i="20" s="1"/>
  <c r="W14" i="21"/>
  <c r="F15" i="20" s="1"/>
  <c r="V17" i="21"/>
  <c r="E18" i="20" s="1"/>
  <c r="U15" i="21"/>
  <c r="G16" i="20" s="1"/>
  <c r="V15" i="21"/>
  <c r="E16" i="20" s="1"/>
  <c r="T15" i="21"/>
  <c r="D16" i="20" s="1"/>
  <c r="W15" i="21"/>
  <c r="F16" i="20" s="1"/>
  <c r="S15" i="21"/>
  <c r="B16" i="20" s="1"/>
  <c r="C16" i="20" s="1"/>
  <c r="U17" i="21"/>
  <c r="G18" i="20" s="1"/>
  <c r="V16" i="21"/>
  <c r="E17" i="20" s="1"/>
  <c r="W16" i="21"/>
  <c r="F17" i="20" s="1"/>
  <c r="T17" i="21"/>
  <c r="D18" i="20" s="1"/>
  <c r="W20" i="21"/>
  <c r="F21" i="20" s="1"/>
  <c r="V23" i="21"/>
  <c r="E24" i="20" s="1"/>
  <c r="T27" i="21"/>
  <c r="D28" i="20" s="1"/>
  <c r="U25" i="21"/>
  <c r="G26" i="20" s="1"/>
  <c r="U26" i="21"/>
  <c r="G27" i="20" s="1"/>
  <c r="S25" i="21"/>
  <c r="B26" i="20" s="1"/>
  <c r="C26" i="20" s="1"/>
  <c r="T24" i="21"/>
  <c r="D25" i="20" s="1"/>
  <c r="W62" i="21"/>
  <c r="F63" i="20" s="1"/>
  <c r="T139" i="21"/>
  <c r="D140" i="20" s="1"/>
  <c r="S26" i="21"/>
  <c r="B27" i="20" s="1"/>
  <c r="C27" i="20" s="1"/>
  <c r="S29" i="21"/>
  <c r="B30" i="20" s="1"/>
  <c r="C30" i="20" s="1"/>
  <c r="U27" i="21"/>
  <c r="G28" i="20" s="1"/>
  <c r="U23" i="21"/>
  <c r="G24" i="20" s="1"/>
  <c r="V108" i="21"/>
  <c r="E109" i="20" s="1"/>
  <c r="S145" i="21"/>
  <c r="B146" i="20" s="1"/>
  <c r="C146" i="20" s="1"/>
  <c r="T23" i="21"/>
  <c r="D24" i="20" s="1"/>
  <c r="V45" i="21"/>
  <c r="E46" i="20" s="1"/>
  <c r="U24" i="21"/>
  <c r="G25" i="20" s="1"/>
  <c r="U76" i="21"/>
  <c r="G77" i="20" s="1"/>
  <c r="S3" i="21"/>
  <c r="B4" i="20" s="1"/>
  <c r="C4" i="20" s="1"/>
  <c r="W4" i="21"/>
  <c r="F5" i="20" s="1"/>
  <c r="T5" i="21"/>
  <c r="D6" i="20" s="1"/>
  <c r="U8" i="21"/>
  <c r="G9" i="20" s="1"/>
  <c r="T9" i="21"/>
  <c r="D10" i="20" s="1"/>
  <c r="T10" i="21"/>
  <c r="D11" i="20" s="1"/>
  <c r="T13" i="21"/>
  <c r="D14" i="20" s="1"/>
  <c r="U14" i="21"/>
  <c r="G15" i="20" s="1"/>
  <c r="W17" i="21"/>
  <c r="F18" i="20" s="1"/>
  <c r="W18" i="21"/>
  <c r="F19" i="20" s="1"/>
  <c r="T19" i="21"/>
  <c r="D20" i="20" s="1"/>
  <c r="V18" i="21"/>
  <c r="E19" i="20" s="1"/>
  <c r="S18" i="21"/>
  <c r="B19" i="20" s="1"/>
  <c r="C19" i="20" s="1"/>
  <c r="W19" i="21"/>
  <c r="F20" i="20" s="1"/>
  <c r="S19" i="21"/>
  <c r="B20" i="20" s="1"/>
  <c r="C20" i="20" s="1"/>
  <c r="V19" i="21"/>
  <c r="E20" i="20" s="1"/>
  <c r="U19" i="21"/>
  <c r="G20" i="20" s="1"/>
  <c r="U20" i="21"/>
  <c r="G21" i="20" s="1"/>
  <c r="T20" i="21"/>
  <c r="D21" i="20" s="1"/>
  <c r="S20" i="21"/>
  <c r="B21" i="20" s="1"/>
  <c r="C21" i="20" s="1"/>
  <c r="V20" i="21"/>
  <c r="E21" i="20" s="1"/>
  <c r="U22" i="21"/>
  <c r="G23" i="20" s="1"/>
  <c r="U21" i="21"/>
  <c r="G22" i="20" s="1"/>
  <c r="T21" i="21"/>
  <c r="D22" i="20" s="1"/>
  <c r="W21" i="21"/>
  <c r="F22" i="20" s="1"/>
  <c r="S21" i="21"/>
  <c r="B22" i="20" s="1"/>
  <c r="C22" i="20" s="1"/>
  <c r="V21" i="21"/>
  <c r="E22" i="20" s="1"/>
  <c r="S22" i="21"/>
  <c r="B23" i="20" s="1"/>
  <c r="C23" i="20" s="1"/>
  <c r="T22" i="21"/>
  <c r="D23" i="20" s="1"/>
  <c r="V22" i="21"/>
  <c r="E23" i="20" s="1"/>
  <c r="W22" i="21"/>
  <c r="F23" i="20" s="1"/>
  <c r="W24" i="21"/>
  <c r="F25" i="20" s="1"/>
  <c r="S24" i="21"/>
  <c r="B25" i="20" s="1"/>
  <c r="C25" i="20" s="1"/>
  <c r="T25" i="21"/>
  <c r="D26" i="20" s="1"/>
  <c r="T26" i="21"/>
  <c r="D27" i="20" s="1"/>
  <c r="S27" i="21"/>
  <c r="B28" i="20" s="1"/>
  <c r="C28" i="20" s="1"/>
  <c r="W130" i="21"/>
  <c r="F131" i="20" s="1"/>
  <c r="V28" i="21"/>
  <c r="E29" i="20" s="1"/>
  <c r="W164" i="21"/>
  <c r="F165" i="20" s="1"/>
  <c r="V182" i="21"/>
  <c r="E183" i="20" s="1"/>
  <c r="W135" i="21"/>
  <c r="F136" i="20" s="1"/>
  <c r="S124" i="21"/>
  <c r="B125" i="20" s="1"/>
  <c r="C125" i="20" s="1"/>
  <c r="W121" i="21"/>
  <c r="F122" i="20" s="1"/>
  <c r="T28" i="21"/>
  <c r="D29" i="20" s="1"/>
  <c r="S70" i="21"/>
  <c r="B71" i="20" s="1"/>
  <c r="C71" i="20" s="1"/>
  <c r="S31" i="21"/>
  <c r="B32" i="20" s="1"/>
  <c r="C32" i="20" s="1"/>
  <c r="U32" i="21"/>
  <c r="G33" i="20" s="1"/>
  <c r="T93" i="21"/>
  <c r="D94" i="20" s="1"/>
  <c r="S185" i="21"/>
  <c r="B186" i="20" s="1"/>
  <c r="C186" i="20" s="1"/>
  <c r="W160" i="21"/>
  <c r="F161" i="20" s="1"/>
  <c r="T30" i="21"/>
  <c r="D31" i="20" s="1"/>
  <c r="T78" i="21"/>
  <c r="D79" i="20" s="1"/>
  <c r="U29" i="21"/>
  <c r="G30" i="20" s="1"/>
  <c r="V172" i="21"/>
  <c r="E173" i="20" s="1"/>
  <c r="W32" i="21"/>
  <c r="F33" i="20" s="1"/>
  <c r="V112" i="21"/>
  <c r="E113" i="20" s="1"/>
  <c r="V31" i="21"/>
  <c r="E32" i="20" s="1"/>
  <c r="S59" i="21"/>
  <c r="B60" i="20" s="1"/>
  <c r="C60" i="20" s="1"/>
  <c r="S164" i="21"/>
  <c r="B165" i="20" s="1"/>
  <c r="C165" i="20" s="1"/>
  <c r="V118" i="21"/>
  <c r="E119" i="20" s="1"/>
  <c r="W193" i="21"/>
  <c r="F194" i="20" s="1"/>
  <c r="W31" i="21"/>
  <c r="F32" i="20" s="1"/>
  <c r="V32" i="21"/>
  <c r="E33" i="20" s="1"/>
  <c r="W120" i="21"/>
  <c r="F121" i="20" s="1"/>
  <c r="S131" i="21"/>
  <c r="B132" i="20" s="1"/>
  <c r="C132" i="20" s="1"/>
  <c r="S86" i="21"/>
  <c r="B87" i="20" s="1"/>
  <c r="C87" i="20" s="1"/>
  <c r="W161" i="21"/>
  <c r="F162" i="20" s="1"/>
  <c r="W83" i="21"/>
  <c r="F84" i="20" s="1"/>
  <c r="U28" i="21"/>
  <c r="G29" i="20" s="1"/>
  <c r="W112" i="21"/>
  <c r="F113" i="20" s="1"/>
  <c r="W28" i="21"/>
  <c r="F29" i="20" s="1"/>
  <c r="U75" i="21"/>
  <c r="G76" i="20" s="1"/>
  <c r="S165" i="21"/>
  <c r="B166" i="20" s="1"/>
  <c r="C166" i="20" s="1"/>
  <c r="S84" i="21"/>
  <c r="B85" i="20" s="1"/>
  <c r="C85" i="20" s="1"/>
  <c r="V143" i="21"/>
  <c r="E144" i="20" s="1"/>
  <c r="V169" i="21"/>
  <c r="E170" i="20" s="1"/>
  <c r="V44" i="21"/>
  <c r="E45" i="20" s="1"/>
  <c r="T31" i="21"/>
  <c r="D32" i="20" s="1"/>
  <c r="S111" i="21"/>
  <c r="B112" i="20" s="1"/>
  <c r="C112" i="20" s="1"/>
  <c r="S32" i="21"/>
  <c r="B33" i="20" s="1"/>
  <c r="C33" i="20" s="1"/>
  <c r="T170" i="21"/>
  <c r="D171" i="20" s="1"/>
  <c r="U31" i="21"/>
  <c r="G32" i="20" s="1"/>
  <c r="U159" i="21"/>
  <c r="G160" i="20" s="1"/>
  <c r="W151" i="21"/>
  <c r="F152" i="20" s="1"/>
  <c r="V184" i="21"/>
  <c r="E185" i="20" s="1"/>
  <c r="S67" i="21"/>
  <c r="B68" i="20" s="1"/>
  <c r="C68" i="20" s="1"/>
  <c r="T29" i="21"/>
  <c r="D30" i="20" s="1"/>
  <c r="U185" i="21"/>
  <c r="G186" i="20" s="1"/>
  <c r="V141" i="21"/>
  <c r="E142" i="20" s="1"/>
  <c r="U173" i="21"/>
  <c r="G174" i="20" s="1"/>
  <c r="W180" i="21"/>
  <c r="F181" i="20" s="1"/>
  <c r="U144" i="21"/>
  <c r="G145" i="20" s="1"/>
  <c r="W90" i="21"/>
  <c r="F91" i="20" s="1"/>
  <c r="T63" i="21"/>
  <c r="D64" i="20" s="1"/>
  <c r="U57" i="21"/>
  <c r="G58" i="20" s="1"/>
  <c r="S105" i="21"/>
  <c r="B106" i="20" s="1"/>
  <c r="C106" i="20" s="1"/>
  <c r="U80" i="21"/>
  <c r="G81" i="20" s="1"/>
  <c r="T152" i="21"/>
  <c r="D153" i="20" s="1"/>
  <c r="V66" i="21"/>
  <c r="E67" i="20" s="1"/>
  <c r="V147" i="21"/>
  <c r="E148" i="20" s="1"/>
  <c r="S60" i="21"/>
  <c r="B61" i="20" s="1"/>
  <c r="C61" i="20" s="1"/>
  <c r="S132" i="21"/>
  <c r="B133" i="20" s="1"/>
  <c r="C133" i="20" s="1"/>
  <c r="T186" i="21"/>
  <c r="D187" i="20" s="1"/>
  <c r="W57" i="21"/>
  <c r="F58" i="20" s="1"/>
  <c r="S120" i="21"/>
  <c r="B121" i="20" s="1"/>
  <c r="C121" i="20" s="1"/>
  <c r="T130" i="21"/>
  <c r="D131" i="20" s="1"/>
  <c r="S103" i="21"/>
  <c r="B104" i="20" s="1"/>
  <c r="C104" i="20" s="1"/>
  <c r="U108" i="21"/>
  <c r="G109" i="20" s="1"/>
  <c r="W134" i="21"/>
  <c r="F135" i="20" s="1"/>
  <c r="V37" i="21"/>
  <c r="E38" i="20" s="1"/>
  <c r="V159" i="21"/>
  <c r="E160" i="20" s="1"/>
  <c r="U136" i="21"/>
  <c r="G137" i="20" s="1"/>
  <c r="W119" i="21"/>
  <c r="F120" i="20" s="1"/>
  <c r="T180" i="21"/>
  <c r="D181" i="20" s="1"/>
  <c r="S76" i="21"/>
  <c r="B77" i="20" s="1"/>
  <c r="C77" i="20" s="1"/>
  <c r="W87" i="21"/>
  <c r="F88" i="20" s="1"/>
  <c r="U40" i="21"/>
  <c r="G41" i="20" s="1"/>
  <c r="V192" i="21"/>
  <c r="E193" i="20" s="1"/>
  <c r="S154" i="21"/>
  <c r="B155" i="20" s="1"/>
  <c r="C155" i="20" s="1"/>
  <c r="U119" i="21"/>
  <c r="G120" i="20" s="1"/>
  <c r="T43" i="21"/>
  <c r="D44" i="20" s="1"/>
  <c r="V178" i="21"/>
  <c r="E179" i="20" s="1"/>
  <c r="S90" i="21"/>
  <c r="B91" i="20" s="1"/>
  <c r="C91" i="20" s="1"/>
  <c r="U189" i="21"/>
  <c r="G190" i="20" s="1"/>
  <c r="V142" i="21"/>
  <c r="E143" i="20" s="1"/>
  <c r="U121" i="21"/>
  <c r="G122" i="20" s="1"/>
  <c r="T126" i="21"/>
  <c r="D127" i="20" s="1"/>
  <c r="U49" i="21"/>
  <c r="G50" i="20" s="1"/>
  <c r="W34" i="21"/>
  <c r="F35" i="20" s="1"/>
  <c r="U90" i="21"/>
  <c r="G91" i="20" s="1"/>
  <c r="T45" i="21"/>
  <c r="D46" i="20" s="1"/>
  <c r="V105" i="21"/>
  <c r="E106" i="20" s="1"/>
  <c r="V54" i="21"/>
  <c r="E55" i="20" s="1"/>
  <c r="W140" i="21"/>
  <c r="F141" i="20" s="1"/>
  <c r="S85" i="21"/>
  <c r="B86" i="20" s="1"/>
  <c r="C86" i="20" s="1"/>
  <c r="T190" i="21"/>
  <c r="D191" i="20" s="1"/>
  <c r="T84" i="21"/>
  <c r="D85" i="20" s="1"/>
  <c r="U126" i="21"/>
  <c r="G127" i="20" s="1"/>
  <c r="V76" i="21"/>
  <c r="E77" i="20" s="1"/>
  <c r="T38" i="21"/>
  <c r="D39" i="20" s="1"/>
  <c r="V167" i="21"/>
  <c r="E168" i="20" s="1"/>
  <c r="W49" i="21"/>
  <c r="F50" i="20" s="1"/>
  <c r="U153" i="21"/>
  <c r="G154" i="20" s="1"/>
  <c r="T189" i="21"/>
  <c r="D190" i="20" s="1"/>
  <c r="T125" i="21"/>
  <c r="D126" i="20" s="1"/>
  <c r="U41" i="21"/>
  <c r="G42" i="20" s="1"/>
  <c r="V88" i="21"/>
  <c r="E89" i="20" s="1"/>
  <c r="S148" i="21"/>
  <c r="B149" i="20" s="1"/>
  <c r="C149" i="20" s="1"/>
  <c r="S53" i="21"/>
  <c r="B54" i="20" s="1"/>
  <c r="C54" i="20" s="1"/>
  <c r="V175" i="21"/>
  <c r="E176" i="20" s="1"/>
  <c r="V73" i="21"/>
  <c r="E74" i="20" s="1"/>
  <c r="V165" i="21"/>
  <c r="E166" i="20" s="1"/>
  <c r="U58" i="21"/>
  <c r="G59" i="20" s="1"/>
  <c r="W177" i="21"/>
  <c r="F178" i="20" s="1"/>
  <c r="T53" i="21"/>
  <c r="D54" i="20" s="1"/>
  <c r="T129" i="21"/>
  <c r="D130" i="20" s="1"/>
  <c r="T134" i="21"/>
  <c r="D135" i="20" s="1"/>
  <c r="T132" i="21"/>
  <c r="D133" i="20" s="1"/>
  <c r="U37" i="21"/>
  <c r="G38" i="20" s="1"/>
  <c r="T179" i="21"/>
  <c r="D180" i="20" s="1"/>
  <c r="T163" i="21"/>
  <c r="D164" i="20" s="1"/>
  <c r="T33" i="21"/>
  <c r="D34" i="20" s="1"/>
  <c r="S151" i="21"/>
  <c r="B152" i="20" s="1"/>
  <c r="C152" i="20" s="1"/>
  <c r="S81" i="21"/>
  <c r="B82" i="20" s="1"/>
  <c r="C82" i="20" s="1"/>
  <c r="S58" i="21"/>
  <c r="B59" i="20" s="1"/>
  <c r="C59" i="20" s="1"/>
  <c r="U95" i="21"/>
  <c r="G96" i="20" s="1"/>
  <c r="W73" i="21"/>
  <c r="F74" i="20" s="1"/>
  <c r="T40" i="21"/>
  <c r="D41" i="20" s="1"/>
  <c r="U140" i="21"/>
  <c r="G141" i="20" s="1"/>
  <c r="U131" i="21"/>
  <c r="G132" i="20" s="1"/>
  <c r="U93" i="21"/>
  <c r="G94" i="20" s="1"/>
  <c r="V150" i="21"/>
  <c r="E151" i="20" s="1"/>
  <c r="W99" i="21"/>
  <c r="F100" i="20" s="1"/>
  <c r="W148" i="21"/>
  <c r="F149" i="20" s="1"/>
  <c r="U137" i="21"/>
  <c r="G138" i="20" s="1"/>
  <c r="W76" i="21"/>
  <c r="F77" i="20" s="1"/>
  <c r="T62" i="21"/>
  <c r="D63" i="20" s="1"/>
  <c r="V186" i="21"/>
  <c r="E187" i="20" s="1"/>
  <c r="S34" i="21"/>
  <c r="B35" i="20" s="1"/>
  <c r="C35" i="20" s="1"/>
  <c r="U55" i="21"/>
  <c r="G56" i="20" s="1"/>
  <c r="S161" i="21"/>
  <c r="B162" i="20" s="1"/>
  <c r="C162" i="20" s="1"/>
  <c r="W35" i="21"/>
  <c r="F36" i="20" s="1"/>
  <c r="S47" i="21"/>
  <c r="B48" i="20" s="1"/>
  <c r="C48" i="20" s="1"/>
  <c r="S125" i="21"/>
  <c r="B126" i="20" s="1"/>
  <c r="C126" i="20" s="1"/>
  <c r="U127" i="21"/>
  <c r="G128" i="20" s="1"/>
  <c r="U78" i="21"/>
  <c r="G79" i="20" s="1"/>
  <c r="W33" i="21"/>
  <c r="F34" i="20" s="1"/>
  <c r="U123" i="21"/>
  <c r="G124" i="20" s="1"/>
  <c r="V158" i="21"/>
  <c r="E159" i="20" s="1"/>
  <c r="W124" i="21"/>
  <c r="F125" i="20" s="1"/>
  <c r="U160" i="21"/>
  <c r="G161" i="20" s="1"/>
  <c r="U118" i="21"/>
  <c r="G119" i="20" s="1"/>
  <c r="V47" i="21"/>
  <c r="E48" i="20" s="1"/>
  <c r="S126" i="21"/>
  <c r="B127" i="20" s="1"/>
  <c r="C127" i="20" s="1"/>
  <c r="S71" i="21"/>
  <c r="B72" i="20" s="1"/>
  <c r="C72" i="20" s="1"/>
  <c r="S36" i="21"/>
  <c r="B37" i="20" s="1"/>
  <c r="C37" i="20" s="1"/>
  <c r="T42" i="21"/>
  <c r="D43" i="20" s="1"/>
  <c r="V119" i="21"/>
  <c r="E120" i="20" s="1"/>
  <c r="T109" i="21"/>
  <c r="D110" i="20" s="1"/>
  <c r="V123" i="21"/>
  <c r="E124" i="20" s="1"/>
  <c r="S57" i="21"/>
  <c r="B58" i="20" s="1"/>
  <c r="C58" i="20" s="1"/>
  <c r="U54" i="21"/>
  <c r="G55" i="20" s="1"/>
  <c r="T75" i="21"/>
  <c r="D76" i="20" s="1"/>
  <c r="S191" i="21"/>
  <c r="B192" i="20" s="1"/>
  <c r="C192" i="20" s="1"/>
  <c r="T3" i="21"/>
  <c r="D4" i="20" s="1"/>
  <c r="U3" i="21"/>
  <c r="G4" i="20" s="1"/>
  <c r="T7" i="21"/>
  <c r="D8" i="20" s="1"/>
  <c r="S8" i="21"/>
  <c r="B9" i="20" s="1"/>
  <c r="C9" i="20" s="1"/>
  <c r="S11" i="21"/>
  <c r="B12" i="20" s="1"/>
  <c r="C12" i="20" s="1"/>
  <c r="T16" i="21"/>
  <c r="D17" i="20" s="1"/>
  <c r="S16" i="21"/>
  <c r="B17" i="20" s="1"/>
  <c r="C17" i="20" s="1"/>
  <c r="S17" i="21"/>
  <c r="B18" i="20" s="1"/>
  <c r="C18" i="20" s="1"/>
  <c r="W23" i="21"/>
  <c r="F24" i="20" s="1"/>
  <c r="S23" i="21"/>
  <c r="B24" i="20" s="1"/>
  <c r="C24" i="20" s="1"/>
  <c r="V25" i="21"/>
  <c r="E26" i="20" s="1"/>
  <c r="V27" i="21"/>
  <c r="E28" i="20" s="1"/>
  <c r="W26" i="21"/>
  <c r="F27" i="20" s="1"/>
  <c r="V26" i="21"/>
  <c r="E27" i="20" s="1"/>
  <c r="W27" i="21"/>
  <c r="F28" i="20" s="1"/>
  <c r="S28" i="21"/>
  <c r="B29" i="20" s="1"/>
  <c r="C29" i="20" s="1"/>
  <c r="S30" i="21"/>
  <c r="B31" i="20" s="1"/>
  <c r="C31" i="20" s="1"/>
  <c r="U30" i="21"/>
  <c r="G31" i="20" s="1"/>
  <c r="V30" i="21"/>
  <c r="E31" i="20" s="1"/>
  <c r="T32" i="21"/>
  <c r="D33" i="20" s="1"/>
  <c r="W37" i="21"/>
  <c r="F38" i="20" s="1"/>
  <c r="W36" i="21"/>
  <c r="F37" i="20" s="1"/>
  <c r="T98" i="21"/>
  <c r="D99" i="20" s="1"/>
  <c r="U38" i="21"/>
  <c r="G39" i="20" s="1"/>
  <c r="W182" i="21"/>
  <c r="F183" i="20" s="1"/>
  <c r="S184" i="21"/>
  <c r="B185" i="20" s="1"/>
  <c r="C185" i="20" s="1"/>
  <c r="W117" i="21"/>
  <c r="F118" i="20" s="1"/>
  <c r="S80" i="21"/>
  <c r="B81" i="20" s="1"/>
  <c r="C81" i="20" s="1"/>
  <c r="V65" i="21"/>
  <c r="E66" i="20" s="1"/>
  <c r="S102" i="21"/>
  <c r="B103" i="20" s="1"/>
  <c r="C103" i="20" s="1"/>
  <c r="W71" i="21"/>
  <c r="F72" i="20" s="1"/>
  <c r="W184" i="21"/>
  <c r="F185" i="20" s="1"/>
  <c r="W175" i="21"/>
  <c r="F176" i="20" s="1"/>
  <c r="S88" i="21"/>
  <c r="B89" i="20" s="1"/>
  <c r="C89" i="20" s="1"/>
  <c r="S51" i="21"/>
  <c r="B52" i="20" s="1"/>
  <c r="C52" i="20" s="1"/>
  <c r="V72" i="21"/>
  <c r="E73" i="20" s="1"/>
  <c r="W50" i="21"/>
  <c r="F51" i="20" s="1"/>
  <c r="V156" i="21"/>
  <c r="E157" i="20" s="1"/>
  <c r="S128" i="21"/>
  <c r="B129" i="20" s="1"/>
  <c r="C129" i="20" s="1"/>
  <c r="W159" i="21"/>
  <c r="F160" i="20" s="1"/>
  <c r="W144" i="21"/>
  <c r="F145" i="20" s="1"/>
  <c r="V103" i="21"/>
  <c r="E104" i="20" s="1"/>
  <c r="S135" i="21"/>
  <c r="B136" i="20" s="1"/>
  <c r="C136" i="20" s="1"/>
  <c r="T56" i="21"/>
  <c r="D57" i="20" s="1"/>
  <c r="U35" i="21"/>
  <c r="G36" i="20" s="1"/>
  <c r="S66" i="21"/>
  <c r="B67" i="20" s="1"/>
  <c r="C67" i="20" s="1"/>
  <c r="V176" i="21"/>
  <c r="E177" i="20" s="1"/>
  <c r="V89" i="21"/>
  <c r="E90" i="20" s="1"/>
  <c r="V137" i="21"/>
  <c r="E138" i="20" s="1"/>
  <c r="U107" i="21"/>
  <c r="G108" i="20" s="1"/>
  <c r="U99" i="21"/>
  <c r="G100" i="20" s="1"/>
  <c r="T165" i="21"/>
  <c r="D166" i="20" s="1"/>
  <c r="U182" i="21"/>
  <c r="G183" i="20" s="1"/>
  <c r="U87" i="21"/>
  <c r="G88" i="20" s="1"/>
  <c r="T115" i="21"/>
  <c r="D116" i="20" s="1"/>
  <c r="S180" i="21"/>
  <c r="B181" i="20" s="1"/>
  <c r="C181" i="20" s="1"/>
  <c r="T172" i="21"/>
  <c r="D173" i="20" s="1"/>
  <c r="U132" i="21"/>
  <c r="G133" i="20" s="1"/>
  <c r="W60" i="21"/>
  <c r="F61" i="20" s="1"/>
  <c r="S74" i="21"/>
  <c r="B75" i="20" s="1"/>
  <c r="C75" i="20" s="1"/>
  <c r="V56" i="21"/>
  <c r="E57" i="20" s="1"/>
  <c r="T92" i="21"/>
  <c r="D93" i="20" s="1"/>
  <c r="U48" i="21"/>
  <c r="G49" i="20" s="1"/>
  <c r="T142" i="21"/>
  <c r="D143" i="20" s="1"/>
  <c r="V153" i="21"/>
  <c r="E154" i="20" s="1"/>
  <c r="W80" i="21"/>
  <c r="F81" i="20" s="1"/>
  <c r="W92" i="21"/>
  <c r="F93" i="20" s="1"/>
  <c r="W104" i="21"/>
  <c r="F105" i="20" s="1"/>
  <c r="T104" i="21"/>
  <c r="D105" i="20" s="1"/>
  <c r="V146" i="21"/>
  <c r="E147" i="20" s="1"/>
  <c r="V104" i="21"/>
  <c r="E105" i="20" s="1"/>
  <c r="W61" i="21"/>
  <c r="F62" i="20" s="1"/>
  <c r="V38" i="21"/>
  <c r="E39" i="20" s="1"/>
  <c r="V102" i="21"/>
  <c r="E103" i="20" s="1"/>
  <c r="T193" i="21"/>
  <c r="D194" i="20" s="1"/>
  <c r="W42" i="21"/>
  <c r="F43" i="20" s="1"/>
  <c r="T55" i="21"/>
  <c r="D56" i="20" s="1"/>
  <c r="W129" i="21"/>
  <c r="F130" i="20" s="1"/>
  <c r="U192" i="21"/>
  <c r="G193" i="20" s="1"/>
  <c r="W166" i="21"/>
  <c r="F167" i="20" s="1"/>
  <c r="T171" i="21"/>
  <c r="D172" i="20" s="1"/>
  <c r="U81" i="21"/>
  <c r="G82" i="20" s="1"/>
  <c r="S186" i="21"/>
  <c r="B187" i="20" s="1"/>
  <c r="C187" i="20" s="1"/>
  <c r="S44" i="21"/>
  <c r="B45" i="20" s="1"/>
  <c r="C45" i="20" s="1"/>
  <c r="W169" i="21"/>
  <c r="F170" i="20" s="1"/>
  <c r="T101" i="21"/>
  <c r="D102" i="20" s="1"/>
  <c r="S130" i="21"/>
  <c r="B131" i="20" s="1"/>
  <c r="C131" i="20" s="1"/>
  <c r="W126" i="21"/>
  <c r="F127" i="20" s="1"/>
  <c r="S43" i="21"/>
  <c r="B44" i="20" s="1"/>
  <c r="C44" i="20" s="1"/>
  <c r="W77" i="21"/>
  <c r="F78" i="20" s="1"/>
  <c r="S63" i="21"/>
  <c r="B64" i="20" s="1"/>
  <c r="C64" i="20" s="1"/>
  <c r="S118" i="21"/>
  <c r="B119" i="20" s="1"/>
  <c r="C119" i="20" s="1"/>
  <c r="W162" i="21"/>
  <c r="F163" i="20" s="1"/>
  <c r="V36" i="21"/>
  <c r="E37" i="20" s="1"/>
  <c r="V116" i="21"/>
  <c r="E117" i="20" s="1"/>
  <c r="S168" i="21"/>
  <c r="B169" i="20" s="1"/>
  <c r="C169" i="20" s="1"/>
  <c r="U43" i="21"/>
  <c r="G44" i="20" s="1"/>
  <c r="U128" i="21"/>
  <c r="G129" i="20" s="1"/>
  <c r="T182" i="21"/>
  <c r="D183" i="20" s="1"/>
  <c r="U66" i="21"/>
  <c r="G67" i="20" s="1"/>
  <c r="S61" i="21"/>
  <c r="B62" i="20" s="1"/>
  <c r="C62" i="20" s="1"/>
  <c r="U143" i="21"/>
  <c r="G144" i="20" s="1"/>
  <c r="W51" i="21"/>
  <c r="F52" i="20" s="1"/>
  <c r="S37" i="21"/>
  <c r="B38" i="20" s="1"/>
  <c r="C38" i="20" s="1"/>
  <c r="U42" i="21"/>
  <c r="G43" i="20" s="1"/>
  <c r="S166" i="21"/>
  <c r="B167" i="20" s="1"/>
  <c r="C167" i="20" s="1"/>
  <c r="T118" i="21"/>
  <c r="D119" i="20" s="1"/>
  <c r="S35" i="21"/>
  <c r="B36" i="20" s="1"/>
  <c r="C36" i="20" s="1"/>
  <c r="W115" i="21"/>
  <c r="F116" i="20" s="1"/>
  <c r="W86" i="21"/>
  <c r="F87" i="20" s="1"/>
  <c r="V121" i="21"/>
  <c r="E122" i="20" s="1"/>
  <c r="V53" i="21"/>
  <c r="E54" i="20" s="1"/>
  <c r="U175" i="21"/>
  <c r="G176" i="20" s="1"/>
  <c r="W190" i="21"/>
  <c r="F191" i="20" s="1"/>
  <c r="T74" i="21"/>
  <c r="D75" i="20" s="1"/>
  <c r="T147" i="21"/>
  <c r="D148" i="20" s="1"/>
  <c r="S50" i="21"/>
  <c r="B51" i="20" s="1"/>
  <c r="C51" i="20" s="1"/>
  <c r="W114" i="21"/>
  <c r="F115" i="20" s="1"/>
  <c r="V174" i="21"/>
  <c r="E175" i="20" s="1"/>
  <c r="S75" i="21"/>
  <c r="B76" i="20" s="1"/>
  <c r="C76" i="20" s="1"/>
  <c r="T178" i="21"/>
  <c r="D179" i="20" s="1"/>
  <c r="U46" i="21"/>
  <c r="G47" i="20" s="1"/>
  <c r="W123" i="21"/>
  <c r="F124" i="20" s="1"/>
  <c r="W40" i="21"/>
  <c r="F41" i="20" s="1"/>
  <c r="V138" i="21"/>
  <c r="E139" i="20" s="1"/>
  <c r="W152" i="21"/>
  <c r="F153" i="20" s="1"/>
  <c r="U141" i="21"/>
  <c r="G142" i="20" s="1"/>
  <c r="V161" i="21"/>
  <c r="E162" i="20" s="1"/>
  <c r="V93" i="21"/>
  <c r="E94" i="20" s="1"/>
  <c r="S167" i="21"/>
  <c r="B168" i="20" s="1"/>
  <c r="C168" i="20" s="1"/>
  <c r="S110" i="21"/>
  <c r="B111" i="20" s="1"/>
  <c r="C111" i="20" s="1"/>
  <c r="S173" i="21"/>
  <c r="B174" i="20" s="1"/>
  <c r="C174" i="20" s="1"/>
  <c r="T114" i="21"/>
  <c r="D115" i="20" s="1"/>
  <c r="T156" i="21"/>
  <c r="D157" i="20" s="1"/>
  <c r="S69" i="21"/>
  <c r="B70" i="20" s="1"/>
  <c r="C70" i="20" s="1"/>
  <c r="S147" i="21"/>
  <c r="B148" i="20" s="1"/>
  <c r="C148" i="20" s="1"/>
  <c r="W173" i="21"/>
  <c r="F174" i="20" s="1"/>
  <c r="U174" i="21"/>
  <c r="G175" i="20" s="1"/>
  <c r="V49" i="21"/>
  <c r="E50" i="20" s="1"/>
  <c r="S163" i="21"/>
  <c r="B164" i="20" s="1"/>
  <c r="C164" i="20" s="1"/>
  <c r="W191" i="21"/>
  <c r="F192" i="20" s="1"/>
  <c r="U100" i="21"/>
  <c r="G101" i="20" s="1"/>
  <c r="T34" i="21"/>
  <c r="D35" i="20" s="1"/>
  <c r="S77" i="21"/>
  <c r="B78" i="20" s="1"/>
  <c r="C78" i="20" s="1"/>
  <c r="U109" i="21"/>
  <c r="G110" i="20" s="1"/>
  <c r="S174" i="21"/>
  <c r="B175" i="20" s="1"/>
  <c r="C175" i="20" s="1"/>
  <c r="S101" i="21"/>
  <c r="B102" i="20" s="1"/>
  <c r="C102" i="20" s="1"/>
  <c r="U122" i="21"/>
  <c r="G123" i="20" s="1"/>
  <c r="T119" i="21"/>
  <c r="D120" i="20" s="1"/>
  <c r="V41" i="21"/>
  <c r="E42" i="20" s="1"/>
  <c r="U65" i="21"/>
  <c r="G66" i="20" s="1"/>
  <c r="T121" i="21"/>
  <c r="D122" i="20" s="1"/>
  <c r="W79" i="21"/>
  <c r="F80" i="20" s="1"/>
  <c r="V33" i="21"/>
  <c r="E34" i="20" s="1"/>
  <c r="U51" i="21"/>
  <c r="G52" i="20" s="1"/>
  <c r="W102" i="21"/>
  <c r="F103" i="20" s="1"/>
  <c r="T37" i="21"/>
  <c r="D38" i="20" s="1"/>
  <c r="V63" i="21"/>
  <c r="E64" i="20" s="1"/>
  <c r="W72" i="21"/>
  <c r="F73" i="20" s="1"/>
  <c r="V179" i="21"/>
  <c r="E180" i="20" s="1"/>
  <c r="U148" i="21"/>
  <c r="G149" i="20" s="1"/>
  <c r="W176" i="21"/>
  <c r="F177" i="20" s="1"/>
  <c r="T150" i="21"/>
  <c r="D151" i="20" s="1"/>
  <c r="S146" i="21"/>
  <c r="B147" i="20" s="1"/>
  <c r="C147" i="20" s="1"/>
  <c r="T88" i="21"/>
  <c r="D89" i="20" s="1"/>
  <c r="U86" i="21"/>
  <c r="G87" i="20" s="1"/>
  <c r="W145" i="21"/>
  <c r="F146" i="20" s="1"/>
  <c r="V113" i="21"/>
  <c r="E114" i="20" s="1"/>
  <c r="S140" i="21"/>
  <c r="B141" i="20" s="1"/>
  <c r="C141" i="20" s="1"/>
  <c r="U168" i="21"/>
  <c r="G169" i="20" s="1"/>
  <c r="T81" i="21"/>
  <c r="D82" i="20" s="1"/>
  <c r="T146" i="21"/>
  <c r="D147" i="20" s="1"/>
  <c r="U150" i="21"/>
  <c r="G151" i="20" s="1"/>
  <c r="U71" i="21"/>
  <c r="G72" i="20" s="1"/>
  <c r="V43" i="21"/>
  <c r="E44" i="20" s="1"/>
  <c r="S93" i="21"/>
  <c r="B94" i="20" s="1"/>
  <c r="C94" i="20" s="1"/>
  <c r="V42" i="21"/>
  <c r="E43" i="20" s="1"/>
  <c r="W75" i="21"/>
  <c r="F76" i="20" s="1"/>
  <c r="S41" i="21"/>
  <c r="B42" i="20" s="1"/>
  <c r="C42" i="20" s="1"/>
  <c r="V110" i="21"/>
  <c r="E111" i="20" s="1"/>
  <c r="T44" i="21"/>
  <c r="D45" i="20" s="1"/>
  <c r="S38" i="21"/>
  <c r="B39" i="20" s="1"/>
  <c r="C39" i="20" s="1"/>
  <c r="V77" i="21"/>
  <c r="E78" i="20" s="1"/>
  <c r="V39" i="21"/>
  <c r="E40" i="20" s="1"/>
  <c r="S46" i="21"/>
  <c r="B47" i="20" s="1"/>
  <c r="C47" i="20" s="1"/>
  <c r="U157" i="21"/>
  <c r="G158" i="20" s="1"/>
  <c r="T61" i="21"/>
  <c r="D62" i="20" s="1"/>
  <c r="W65" i="21"/>
  <c r="F66" i="20" s="1"/>
  <c r="W110" i="21"/>
  <c r="F111" i="20" s="1"/>
  <c r="U84" i="21"/>
  <c r="G85" i="20" s="1"/>
  <c r="W174" i="21"/>
  <c r="F175" i="20" s="1"/>
  <c r="U77" i="21"/>
  <c r="G78" i="20" s="1"/>
  <c r="W111" i="21"/>
  <c r="F112" i="20" s="1"/>
  <c r="T77" i="21"/>
  <c r="D78" i="20" s="1"/>
  <c r="W69" i="21"/>
  <c r="F70" i="20" s="1"/>
  <c r="S177" i="21"/>
  <c r="B178" i="20" s="1"/>
  <c r="C178" i="20" s="1"/>
  <c r="T148" i="21"/>
  <c r="D149" i="20" s="1"/>
  <c r="U34" i="21"/>
  <c r="G35" i="20" s="1"/>
  <c r="U138" i="21"/>
  <c r="G139" i="20" s="1"/>
  <c r="S100" i="21"/>
  <c r="B101" i="20" s="1"/>
  <c r="C101" i="20" s="1"/>
  <c r="V81" i="21"/>
  <c r="E82" i="20" s="1"/>
  <c r="V70" i="21"/>
  <c r="E71" i="20" s="1"/>
  <c r="W156" i="21"/>
  <c r="F157" i="20" s="1"/>
  <c r="S33" i="21"/>
  <c r="B34" i="20" s="1"/>
  <c r="C34" i="20" s="1"/>
  <c r="V133" i="21"/>
  <c r="E134" i="20" s="1"/>
  <c r="W137" i="21"/>
  <c r="F138" i="20" s="1"/>
  <c r="S176" i="21"/>
  <c r="B177" i="20" s="1"/>
  <c r="C177" i="20" s="1"/>
  <c r="V115" i="21"/>
  <c r="E116" i="20" s="1"/>
  <c r="V78" i="21"/>
  <c r="E79" i="20" s="1"/>
  <c r="W81" i="21"/>
  <c r="F82" i="20" s="1"/>
  <c r="S96" i="21"/>
  <c r="B97" i="20" s="1"/>
  <c r="C97" i="20" s="1"/>
  <c r="T57" i="21"/>
  <c r="D58" i="20" s="1"/>
  <c r="S114" i="21"/>
  <c r="B115" i="20" s="1"/>
  <c r="C115" i="20" s="1"/>
  <c r="S82" i="21"/>
  <c r="B83" i="20" s="1"/>
  <c r="C83" i="20" s="1"/>
  <c r="U172" i="21"/>
  <c r="G173" i="20" s="1"/>
  <c r="W54" i="21"/>
  <c r="F55" i="20" s="1"/>
  <c r="S122" i="21"/>
  <c r="B123" i="20" s="1"/>
  <c r="C123" i="20" s="1"/>
  <c r="T169" i="21"/>
  <c r="D170" i="20" s="1"/>
  <c r="T36" i="21"/>
  <c r="D37" i="20" s="1"/>
  <c r="V139" i="21"/>
  <c r="E140" i="20" s="1"/>
  <c r="U50" i="21"/>
  <c r="G51" i="20" s="1"/>
  <c r="T85" i="21"/>
  <c r="D86" i="20" s="1"/>
  <c r="T133" i="21"/>
  <c r="D134" i="20" s="1"/>
  <c r="T35" i="21"/>
  <c r="D36" i="20" s="1"/>
  <c r="V109" i="21"/>
  <c r="E110" i="20" s="1"/>
  <c r="W45" i="21"/>
  <c r="F46" i="20" s="1"/>
  <c r="V193" i="21"/>
  <c r="E194" i="20" s="1"/>
  <c r="T106" i="21"/>
  <c r="D107" i="20" s="1"/>
  <c r="W158" i="21"/>
  <c r="F159" i="20" s="1"/>
  <c r="V127" i="21"/>
  <c r="E128" i="20" s="1"/>
  <c r="W108" i="21"/>
  <c r="F109" i="20" s="1"/>
  <c r="S83" i="21"/>
  <c r="B84" i="20" s="1"/>
  <c r="C84" i="20" s="1"/>
  <c r="W113" i="21"/>
  <c r="F114" i="20" s="1"/>
  <c r="T136" i="21"/>
  <c r="D137" i="20" s="1"/>
  <c r="T41" i="21"/>
  <c r="D42" i="20" s="1"/>
  <c r="U39" i="21"/>
  <c r="G40" i="20" s="1"/>
  <c r="V183" i="21"/>
  <c r="E184" i="20" s="1"/>
  <c r="U89" i="21"/>
  <c r="G90" i="20" s="1"/>
  <c r="V68" i="21"/>
  <c r="E69" i="20" s="1"/>
  <c r="S40" i="21"/>
  <c r="B41" i="20" s="1"/>
  <c r="C41" i="20" s="1"/>
  <c r="W95" i="21"/>
  <c r="F96" i="20" s="1"/>
  <c r="U33" i="21"/>
  <c r="G34" i="20" s="1"/>
  <c r="V40" i="21"/>
  <c r="E41" i="20" s="1"/>
  <c r="S158" i="21"/>
  <c r="B159" i="20" s="1"/>
  <c r="C159" i="20" s="1"/>
  <c r="V151" i="21"/>
  <c r="E152" i="20" s="1"/>
  <c r="V122" i="21"/>
  <c r="E123" i="20" s="1"/>
  <c r="U104" i="21"/>
  <c r="G105" i="20" s="1"/>
  <c r="W122" i="21"/>
  <c r="F123" i="20" s="1"/>
  <c r="V189" i="21"/>
  <c r="E190" i="20" s="1"/>
  <c r="T65" i="21"/>
  <c r="D66" i="20" s="1"/>
  <c r="S144" i="21"/>
  <c r="B145" i="20" s="1"/>
  <c r="C145" i="20" s="1"/>
  <c r="T177" i="21"/>
  <c r="D178" i="20" s="1"/>
  <c r="W186" i="21"/>
  <c r="F187" i="20" s="1"/>
  <c r="U79" i="21"/>
  <c r="G80" i="20" s="1"/>
  <c r="W181" i="21"/>
  <c r="F182" i="20" s="1"/>
  <c r="S39" i="21"/>
  <c r="B40" i="20" s="1"/>
  <c r="C40" i="20" s="1"/>
  <c r="U53" i="21"/>
  <c r="G54" i="20" s="1"/>
  <c r="U187" i="21"/>
  <c r="G188" i="20" s="1"/>
  <c r="W167" i="21"/>
  <c r="F168" i="20" s="1"/>
  <c r="T145" i="21"/>
  <c r="D146" i="20" s="1"/>
  <c r="V177" i="21"/>
  <c r="E178" i="20" s="1"/>
  <c r="V35" i="21"/>
  <c r="E36" i="20" s="1"/>
  <c r="T96" i="21"/>
  <c r="D97" i="20" s="1"/>
  <c r="T160" i="21"/>
  <c r="D161" i="20" s="1"/>
  <c r="U167" i="21"/>
  <c r="G168" i="20" s="1"/>
  <c r="S183" i="21"/>
  <c r="B184" i="20" s="1"/>
  <c r="C184" i="20" s="1"/>
  <c r="V52" i="21"/>
  <c r="E53" i="20" s="1"/>
  <c r="U171" i="21"/>
  <c r="G172" i="20" s="1"/>
  <c r="V83" i="21"/>
  <c r="E84" i="20" s="1"/>
  <c r="U152" i="21"/>
  <c r="G153" i="20" s="1"/>
  <c r="T176" i="21"/>
  <c r="D177" i="20" s="1"/>
  <c r="T48" i="21"/>
  <c r="D49" i="20" s="1"/>
  <c r="W58" i="21"/>
  <c r="F59" i="20" s="1"/>
  <c r="T89" i="21"/>
  <c r="D90" i="20" s="1"/>
  <c r="W88" i="21"/>
  <c r="F89" i="20" s="1"/>
  <c r="U149" i="21"/>
  <c r="G150" i="20" s="1"/>
  <c r="U68" i="21"/>
  <c r="G69" i="20" s="1"/>
  <c r="T175" i="21"/>
  <c r="D176" i="20" s="1"/>
  <c r="T168" i="21"/>
  <c r="D169" i="20" s="1"/>
  <c r="U120" i="21"/>
  <c r="G121" i="20" s="1"/>
  <c r="W131" i="21"/>
  <c r="F132" i="20" s="1"/>
  <c r="W143" i="21"/>
  <c r="F144" i="20" s="1"/>
  <c r="W179" i="21"/>
  <c r="F180" i="20" s="1"/>
  <c r="T107" i="21"/>
  <c r="D108" i="20" s="1"/>
  <c r="S172" i="21"/>
  <c r="B173" i="20" s="1"/>
  <c r="C173" i="20" s="1"/>
  <c r="U72" i="21"/>
  <c r="G73" i="20" s="1"/>
  <c r="W43" i="21"/>
  <c r="F44" i="20" s="1"/>
  <c r="W116" i="21"/>
  <c r="F117" i="20" s="1"/>
  <c r="S45" i="21"/>
  <c r="B46" i="20" s="1"/>
  <c r="C46" i="20" s="1"/>
  <c r="S94" i="21"/>
  <c r="B95" i="20" s="1"/>
  <c r="C95" i="20" s="1"/>
  <c r="S72" i="21"/>
  <c r="B73" i="20" s="1"/>
  <c r="C73" i="20" s="1"/>
  <c r="V163" i="21"/>
  <c r="E164" i="20" s="1"/>
  <c r="V157" i="21"/>
  <c r="E158" i="20" s="1"/>
  <c r="S143" i="21"/>
  <c r="B144" i="20" s="1"/>
  <c r="C144" i="20" s="1"/>
  <c r="S64" i="21"/>
  <c r="B65" i="20" s="1"/>
  <c r="C65" i="20" s="1"/>
  <c r="S107" i="21"/>
  <c r="B108" i="20" s="1"/>
  <c r="C108" i="20" s="1"/>
  <c r="U36" i="21"/>
  <c r="G37" i="20" s="1"/>
  <c r="S119" i="21"/>
  <c r="B120" i="20" s="1"/>
  <c r="C120" i="20" s="1"/>
  <c r="T87" i="21"/>
  <c r="D88" i="20" s="1"/>
  <c r="S189" i="21"/>
  <c r="B190" i="20" s="1"/>
  <c r="C190" i="20" s="1"/>
  <c r="U62" i="21"/>
  <c r="G63" i="20" s="1"/>
  <c r="S48" i="21"/>
  <c r="B49" i="20" s="1"/>
  <c r="C49" i="20" s="1"/>
  <c r="U156" i="21"/>
  <c r="G157" i="20" s="1"/>
  <c r="T39" i="21"/>
  <c r="D40" i="20" s="1"/>
  <c r="W133" i="21"/>
  <c r="F134" i="20" s="1"/>
  <c r="S68" i="21"/>
  <c r="B69" i="20" s="1"/>
  <c r="C69" i="20" s="1"/>
  <c r="W63" i="21"/>
  <c r="F64" i="20" s="1"/>
  <c r="T49" i="21"/>
  <c r="D50" i="20" s="1"/>
  <c r="S150" i="21"/>
  <c r="B151" i="20" s="1"/>
  <c r="C151" i="20" s="1"/>
  <c r="W64" i="21"/>
  <c r="F65" i="20" s="1"/>
  <c r="V129" i="21"/>
  <c r="E130" i="20" s="1"/>
  <c r="V90" i="21"/>
  <c r="E91" i="20" s="1"/>
  <c r="U44" i="21"/>
  <c r="G45" i="20" s="1"/>
  <c r="V152" i="21"/>
  <c r="E153" i="20" s="1"/>
  <c r="W67" i="21"/>
  <c r="F68" i="20" s="1"/>
  <c r="W153" i="21"/>
  <c r="F154" i="20" s="1"/>
  <c r="U154" i="21"/>
  <c r="G155" i="20" s="1"/>
  <c r="U117" i="21"/>
  <c r="G118" i="20" s="1"/>
  <c r="T47" i="21"/>
  <c r="D48" i="20" s="1"/>
  <c r="T94" i="21"/>
  <c r="D95" i="20" s="1"/>
  <c r="T95" i="21"/>
  <c r="D96" i="20" s="1"/>
  <c r="S169" i="21"/>
  <c r="B170" i="20" s="1"/>
  <c r="C170" i="20" s="1"/>
  <c r="U179" i="21"/>
  <c r="G180" i="20" s="1"/>
  <c r="S188" i="21"/>
  <c r="B189" i="20" s="1"/>
  <c r="C189" i="20" s="1"/>
  <c r="V145" i="21"/>
  <c r="E146" i="20" s="1"/>
  <c r="V34" i="21"/>
  <c r="E35" i="20" s="1"/>
  <c r="W89" i="21"/>
  <c r="F90" i="20" s="1"/>
  <c r="S6" i="21"/>
  <c r="B7" i="20" s="1"/>
  <c r="C7" i="20" s="1"/>
  <c r="T8" i="21"/>
  <c r="D9" i="20" s="1"/>
  <c r="S10" i="21"/>
  <c r="B11" i="20" s="1"/>
  <c r="C11" i="20" s="1"/>
  <c r="U10" i="21"/>
  <c r="U11" i="21"/>
  <c r="G12" i="20" s="1"/>
  <c r="U16" i="21"/>
  <c r="G17" i="20" s="1"/>
  <c r="U18" i="21"/>
  <c r="G19" i="20" s="1"/>
  <c r="V24" i="21"/>
  <c r="E25" i="20" s="1"/>
  <c r="W25" i="21"/>
  <c r="F26" i="20" s="1"/>
  <c r="V29" i="21"/>
  <c r="E30" i="20" s="1"/>
  <c r="W30" i="21"/>
  <c r="F31" i="20" s="1"/>
  <c r="W29" i="21"/>
  <c r="F30" i="20" s="1"/>
  <c r="U56" i="21"/>
  <c r="G57" i="20" s="1"/>
  <c r="W91" i="21"/>
  <c r="F92" i="20" s="1"/>
  <c r="T99" i="21"/>
  <c r="D100" i="20" s="1"/>
  <c r="T173" i="21"/>
  <c r="D174" i="20" s="1"/>
  <c r="U145" i="21"/>
  <c r="G146" i="20" s="1"/>
  <c r="V51" i="21"/>
  <c r="E52" i="20" s="1"/>
  <c r="S109" i="21"/>
  <c r="B110" i="20" s="1"/>
  <c r="C110" i="20" s="1"/>
  <c r="T50" i="21"/>
  <c r="D51" i="20" s="1"/>
  <c r="T192" i="21"/>
  <c r="D193" i="20" s="1"/>
  <c r="S92" i="21"/>
  <c r="B93" i="20" s="1"/>
  <c r="C93" i="20" s="1"/>
  <c r="T161" i="21"/>
  <c r="D162" i="20" s="1"/>
  <c r="S129" i="21"/>
  <c r="B130" i="20" s="1"/>
  <c r="C130" i="20" s="1"/>
  <c r="S95" i="21"/>
  <c r="B96" i="20" s="1"/>
  <c r="C96" i="20" s="1"/>
  <c r="V148" i="21"/>
  <c r="E149" i="20" s="1"/>
  <c r="T79" i="21"/>
  <c r="D80" i="20" s="1"/>
  <c r="T184" i="21"/>
  <c r="D185" i="20" s="1"/>
  <c r="S42" i="21"/>
  <c r="B43" i="20" s="1"/>
  <c r="C43" i="20" s="1"/>
  <c r="S170" i="21"/>
  <c r="B171" i="20" s="1"/>
  <c r="C171" i="20" s="1"/>
  <c r="T100" i="21"/>
  <c r="D101" i="20" s="1"/>
  <c r="T90" i="21"/>
  <c r="D91" i="20" s="1"/>
  <c r="U142" i="21"/>
  <c r="G143" i="20" s="1"/>
  <c r="T188" i="21"/>
  <c r="D189" i="20" s="1"/>
  <c r="T105" i="21"/>
  <c r="D106" i="20" s="1"/>
  <c r="T155" i="21"/>
  <c r="D156" i="20" s="1"/>
  <c r="U135" i="21"/>
  <c r="G136" i="20" s="1"/>
  <c r="U193" i="21"/>
  <c r="G194" i="20" s="1"/>
  <c r="V132" i="21"/>
  <c r="E133" i="20" s="1"/>
  <c r="W44" i="21"/>
  <c r="F45" i="20" s="1"/>
  <c r="V191" i="21"/>
  <c r="E192" i="20" s="1"/>
  <c r="S162" i="21"/>
  <c r="B163" i="20" s="1"/>
  <c r="C163" i="20" s="1"/>
  <c r="W132" i="21"/>
  <c r="F133" i="20" s="1"/>
  <c r="T143" i="21"/>
  <c r="D144" i="20" s="1"/>
  <c r="T158" i="21"/>
  <c r="D159" i="20" s="1"/>
  <c r="U105" i="21"/>
  <c r="G106" i="20" s="1"/>
  <c r="W118" i="21"/>
  <c r="F119" i="20" s="1"/>
  <c r="W147" i="21"/>
  <c r="F148" i="20" s="1"/>
  <c r="V144" i="21"/>
  <c r="E145" i="20" s="1"/>
  <c r="T110" i="21"/>
  <c r="D111" i="20" s="1"/>
  <c r="S52" i="21"/>
  <c r="B53" i="20" s="1"/>
  <c r="C53" i="20" s="1"/>
  <c r="T120" i="21"/>
  <c r="D121" i="20" s="1"/>
  <c r="V181" i="21"/>
  <c r="E182" i="20" s="1"/>
  <c r="S152" i="21"/>
  <c r="B153" i="20" s="1"/>
  <c r="C153" i="20" s="1"/>
  <c r="U178" i="21"/>
  <c r="G179" i="20" s="1"/>
  <c r="S153" i="21"/>
  <c r="B154" i="20" s="1"/>
  <c r="C154" i="20" s="1"/>
  <c r="S133" i="21"/>
  <c r="B134" i="20" s="1"/>
  <c r="C134" i="20" s="1"/>
  <c r="V120" i="21"/>
  <c r="E121" i="20" s="1"/>
  <c r="T151" i="21"/>
  <c r="D152" i="20" s="1"/>
  <c r="U64" i="21"/>
  <c r="G65" i="20" s="1"/>
  <c r="S106" i="21"/>
  <c r="B107" i="20" s="1"/>
  <c r="C107" i="20" s="1"/>
  <c r="T103" i="21"/>
  <c r="D104" i="20" s="1"/>
  <c r="V180" i="21"/>
  <c r="E181" i="20" s="1"/>
  <c r="W96" i="21"/>
  <c r="F97" i="20" s="1"/>
  <c r="T157" i="21"/>
  <c r="D158" i="20" s="1"/>
  <c r="U106" i="21"/>
  <c r="G107" i="20" s="1"/>
  <c r="U163" i="21"/>
  <c r="G164" i="20" s="1"/>
  <c r="U177" i="21"/>
  <c r="G178" i="20" s="1"/>
  <c r="V111" i="21"/>
  <c r="E112" i="20" s="1"/>
  <c r="S159" i="21"/>
  <c r="B160" i="20" s="1"/>
  <c r="C160" i="20" s="1"/>
  <c r="T185" i="21"/>
  <c r="D186" i="20" s="1"/>
  <c r="W56" i="21"/>
  <c r="F57" i="20" s="1"/>
  <c r="U52" i="21"/>
  <c r="G53" i="20" s="1"/>
  <c r="T91" i="21"/>
  <c r="D92" i="20" s="1"/>
  <c r="S78" i="21"/>
  <c r="B79" i="20" s="1"/>
  <c r="C79" i="20" s="1"/>
  <c r="T68" i="21"/>
  <c r="D69" i="20" s="1"/>
  <c r="W39" i="21"/>
  <c r="F40" i="20" s="1"/>
  <c r="W48" i="21"/>
  <c r="F49" i="20" s="1"/>
  <c r="S156" i="21"/>
  <c r="B157" i="20" s="1"/>
  <c r="C157" i="20" s="1"/>
  <c r="U97" i="21"/>
  <c r="G98" i="20" s="1"/>
  <c r="V101" i="21"/>
  <c r="E102" i="20" s="1"/>
  <c r="T59" i="21"/>
  <c r="D60" i="20" s="1"/>
  <c r="T46" i="21"/>
  <c r="D47" i="20" s="1"/>
  <c r="W154" i="21"/>
  <c r="F155" i="20" s="1"/>
  <c r="V86" i="21"/>
  <c r="E87" i="20" s="1"/>
  <c r="U186" i="21"/>
  <c r="G187" i="20" s="1"/>
  <c r="V94" i="21"/>
  <c r="E95" i="20" s="1"/>
  <c r="W41" i="21"/>
  <c r="F42" i="20" s="1"/>
  <c r="T112" i="21"/>
  <c r="D113" i="20" s="1"/>
  <c r="U164" i="21"/>
  <c r="G165" i="20" s="1"/>
  <c r="U73" i="21"/>
  <c r="G74" i="20" s="1"/>
  <c r="U184" i="21"/>
  <c r="G185" i="20" s="1"/>
  <c r="V107" i="21"/>
  <c r="E108" i="20" s="1"/>
  <c r="V75" i="21"/>
  <c r="E76" i="20" s="1"/>
  <c r="W183" i="21"/>
  <c r="F184" i="20" s="1"/>
  <c r="S193" i="21"/>
  <c r="B194" i="20" s="1"/>
  <c r="C194" i="20" s="1"/>
  <c r="V124" i="21"/>
  <c r="E125" i="20" s="1"/>
  <c r="V61" i="21"/>
  <c r="E62" i="20" s="1"/>
  <c r="T140" i="21"/>
  <c r="D141" i="20" s="1"/>
  <c r="V82" i="21"/>
  <c r="E83" i="20" s="1"/>
  <c r="W97" i="21"/>
  <c r="F98" i="20" s="1"/>
  <c r="V173" i="21"/>
  <c r="E174" i="20" s="1"/>
  <c r="U74" i="21"/>
  <c r="G75" i="20" s="1"/>
  <c r="U63" i="21"/>
  <c r="G64" i="20" s="1"/>
  <c r="V155" i="21"/>
  <c r="E156" i="20" s="1"/>
  <c r="V114" i="21"/>
  <c r="E115" i="20" s="1"/>
  <c r="W109" i="21"/>
  <c r="F110" i="20" s="1"/>
  <c r="S113" i="21"/>
  <c r="B114" i="20" s="1"/>
  <c r="C114" i="20" s="1"/>
  <c r="W187" i="21"/>
  <c r="F188" i="20" s="1"/>
  <c r="T58" i="21"/>
  <c r="D59" i="20" s="1"/>
  <c r="T86" i="21"/>
  <c r="D87" i="20" s="1"/>
  <c r="T138" i="21"/>
  <c r="D139" i="20" s="1"/>
  <c r="W138" i="21"/>
  <c r="F139" i="20" s="1"/>
  <c r="U83" i="21"/>
  <c r="G84" i="20" s="1"/>
  <c r="U113" i="21"/>
  <c r="G114" i="20" s="1"/>
  <c r="V79" i="21"/>
  <c r="E80" i="20" s="1"/>
  <c r="U130" i="21"/>
  <c r="G131" i="20" s="1"/>
  <c r="U190" i="21"/>
  <c r="G191" i="20" s="1"/>
  <c r="W93" i="21"/>
  <c r="F94" i="20" s="1"/>
  <c r="V170" i="21"/>
  <c r="E171" i="20" s="1"/>
  <c r="S117" i="21"/>
  <c r="B118" i="20" s="1"/>
  <c r="C118" i="20" s="1"/>
  <c r="W172" i="21"/>
  <c r="F173" i="20" s="1"/>
  <c r="U169" i="21"/>
  <c r="G170" i="20" s="1"/>
  <c r="T73" i="21"/>
  <c r="D74" i="20" s="1"/>
  <c r="U146" i="21"/>
  <c r="G147" i="20" s="1"/>
  <c r="U60" i="21"/>
  <c r="G61" i="20" s="1"/>
  <c r="U147" i="21"/>
  <c r="G148" i="20" s="1"/>
  <c r="V171" i="21"/>
  <c r="E172" i="20" s="1"/>
  <c r="S141" i="21"/>
  <c r="B142" i="20" s="1"/>
  <c r="C142" i="20" s="1"/>
  <c r="T83" i="21"/>
  <c r="D84" i="20" s="1"/>
  <c r="V85" i="21"/>
  <c r="E86" i="20" s="1"/>
  <c r="S175" i="21"/>
  <c r="B176" i="20" s="1"/>
  <c r="C176" i="20" s="1"/>
  <c r="W98" i="21"/>
  <c r="F99" i="20" s="1"/>
  <c r="U155" i="21"/>
  <c r="G156" i="20" s="1"/>
  <c r="W192" i="21"/>
  <c r="F193" i="20" s="1"/>
  <c r="S91" i="21"/>
  <c r="B92" i="20" s="1"/>
  <c r="C92" i="20" s="1"/>
  <c r="V125" i="21"/>
  <c r="E126" i="20" s="1"/>
  <c r="W155" i="21"/>
  <c r="F156" i="20" s="1"/>
  <c r="U176" i="21"/>
  <c r="G177" i="20" s="1"/>
  <c r="W141" i="21"/>
  <c r="F142" i="20" s="1"/>
  <c r="T72" i="21"/>
  <c r="D73" i="20" s="1"/>
  <c r="S79" i="21"/>
  <c r="B80" i="20" s="1"/>
  <c r="C80" i="20" s="1"/>
  <c r="W178" i="21"/>
  <c r="F179" i="20" s="1"/>
  <c r="T144" i="21"/>
  <c r="D145" i="20" s="1"/>
  <c r="T162" i="21"/>
  <c r="D163" i="20" s="1"/>
  <c r="U91" i="21"/>
  <c r="G92" i="20" s="1"/>
  <c r="V67" i="21"/>
  <c r="E68" i="20" s="1"/>
  <c r="W146" i="21"/>
  <c r="F147" i="20" s="1"/>
  <c r="V164" i="21"/>
  <c r="E165" i="20" s="1"/>
  <c r="T52" i="21"/>
  <c r="D53" i="20" s="1"/>
  <c r="S160" i="21"/>
  <c r="B161" i="20" s="1"/>
  <c r="C161" i="20" s="1"/>
  <c r="W149" i="21"/>
  <c r="F150" i="20" s="1"/>
  <c r="V126" i="21"/>
  <c r="E127" i="20" s="1"/>
  <c r="T97" i="21"/>
  <c r="D98" i="20" s="1"/>
  <c r="T137" i="21"/>
  <c r="D138" i="20" s="1"/>
  <c r="V84" i="21"/>
  <c r="E85" i="20" s="1"/>
  <c r="T181" i="21"/>
  <c r="D182" i="20" s="1"/>
  <c r="S137" i="21"/>
  <c r="B138" i="20" s="1"/>
  <c r="C138" i="20" s="1"/>
  <c r="U170" i="21"/>
  <c r="G171" i="20" s="1"/>
  <c r="T51" i="21"/>
  <c r="D52" i="20" s="1"/>
  <c r="W103" i="21"/>
  <c r="F104" i="20" s="1"/>
  <c r="V58" i="21"/>
  <c r="E59" i="20" s="1"/>
  <c r="V134" i="21"/>
  <c r="E135" i="20" s="1"/>
  <c r="U188" i="21"/>
  <c r="G189" i="20" s="1"/>
  <c r="W82" i="21"/>
  <c r="F83" i="20" s="1"/>
  <c r="W52" i="21"/>
  <c r="F53" i="20" s="1"/>
  <c r="U134" i="21"/>
  <c r="G135" i="20" s="1"/>
  <c r="S155" i="21"/>
  <c r="B156" i="20" s="1"/>
  <c r="C156" i="20" s="1"/>
  <c r="U92" i="21"/>
  <c r="G93" i="20" s="1"/>
  <c r="W101" i="21"/>
  <c r="F102" i="20" s="1"/>
  <c r="S121" i="21"/>
  <c r="B122" i="20" s="1"/>
  <c r="C122" i="20" s="1"/>
  <c r="V149" i="21"/>
  <c r="E150" i="20" s="1"/>
  <c r="U85" i="21"/>
  <c r="G86" i="20" s="1"/>
  <c r="T135" i="21"/>
  <c r="D136" i="20" s="1"/>
  <c r="U111" i="21"/>
  <c r="G112" i="20" s="1"/>
  <c r="U129" i="21"/>
  <c r="G130" i="20" s="1"/>
  <c r="W74" i="21"/>
  <c r="F75" i="20" s="1"/>
  <c r="T70" i="21"/>
  <c r="D71" i="20" s="1"/>
  <c r="T131" i="21"/>
  <c r="D132" i="20" s="1"/>
  <c r="W106" i="21"/>
  <c r="F107" i="20" s="1"/>
  <c r="V80" i="21"/>
  <c r="E81" i="20" s="1"/>
  <c r="U139" i="21"/>
  <c r="G140" i="20" s="1"/>
  <c r="U115" i="21"/>
  <c r="G116" i="20" s="1"/>
  <c r="T127" i="21"/>
  <c r="D128" i="20" s="1"/>
  <c r="W53" i="21"/>
  <c r="F54" i="20" s="1"/>
  <c r="U112" i="21"/>
  <c r="G113" i="20" s="1"/>
  <c r="U98" i="21"/>
  <c r="G99" i="20" s="1"/>
  <c r="V106" i="21"/>
  <c r="E107" i="20" s="1"/>
  <c r="W170" i="21"/>
  <c r="F171" i="20" s="1"/>
  <c r="V48" i="21"/>
  <c r="E49" i="20" s="1"/>
  <c r="V96" i="21"/>
  <c r="E97" i="20" s="1"/>
  <c r="V87" i="21"/>
  <c r="E88" i="20" s="1"/>
  <c r="U61" i="21"/>
  <c r="G62" i="20" s="1"/>
  <c r="T128" i="21"/>
  <c r="D129" i="20" s="1"/>
  <c r="W38" i="21"/>
  <c r="F39" i="20" s="1"/>
  <c r="T54" i="21"/>
  <c r="D55" i="20" s="1"/>
  <c r="T187" i="21"/>
  <c r="D188" i="20" s="1"/>
  <c r="S136" i="21"/>
  <c r="B137" i="20" s="1"/>
  <c r="C137" i="20" s="1"/>
  <c r="S55" i="21"/>
  <c r="B56" i="20" s="1"/>
  <c r="C56" i="20" s="1"/>
  <c r="W55" i="21"/>
  <c r="F56" i="20" s="1"/>
  <c r="T76" i="21"/>
  <c r="D77" i="20" s="1"/>
  <c r="V91" i="21"/>
  <c r="E92" i="20" s="1"/>
  <c r="U96" i="21"/>
  <c r="G97" i="20" s="1"/>
  <c r="S56" i="21"/>
  <c r="B57" i="20" s="1"/>
  <c r="C57" i="20" s="1"/>
  <c r="W165" i="21"/>
  <c r="F166" i="20" s="1"/>
  <c r="T174" i="21"/>
  <c r="D175" i="20" s="1"/>
  <c r="S104" i="21"/>
  <c r="B105" i="20" s="1"/>
  <c r="C105" i="20" s="1"/>
  <c r="S99" i="21"/>
  <c r="B100" i="20" s="1"/>
  <c r="C100" i="20" s="1"/>
  <c r="V74" i="21"/>
  <c r="E75" i="20" s="1"/>
  <c r="U110" i="21"/>
  <c r="G111" i="20" s="1"/>
  <c r="V154" i="21"/>
  <c r="E155" i="20" s="1"/>
  <c r="V190" i="21"/>
  <c r="E191" i="20" s="1"/>
  <c r="V168" i="21"/>
  <c r="E169" i="20" s="1"/>
  <c r="T82" i="21"/>
  <c r="D83" i="20" s="1"/>
  <c r="S142" i="21"/>
  <c r="B143" i="20" s="1"/>
  <c r="C143" i="20" s="1"/>
  <c r="W94" i="21"/>
  <c r="F95" i="20" s="1"/>
  <c r="W84" i="21"/>
  <c r="F85" i="20" s="1"/>
  <c r="T113" i="21"/>
  <c r="D114" i="20" s="1"/>
  <c r="U125" i="21"/>
  <c r="G126" i="20" s="1"/>
  <c r="W150" i="21"/>
  <c r="F151" i="20" s="1"/>
  <c r="U124" i="21"/>
  <c r="G125" i="20" s="1"/>
  <c r="V60" i="21"/>
  <c r="E61" i="20" s="1"/>
  <c r="W70" i="21"/>
  <c r="F71" i="20" s="1"/>
  <c r="V162" i="21"/>
  <c r="E163" i="20" s="1"/>
  <c r="S192" i="21"/>
  <c r="B193" i="20" s="1"/>
  <c r="C193" i="20" s="1"/>
  <c r="W163" i="21"/>
  <c r="F164" i="20" s="1"/>
  <c r="U59" i="21"/>
  <c r="G60" i="20" s="1"/>
  <c r="V188" i="21"/>
  <c r="E189" i="20" s="1"/>
  <c r="T66" i="21"/>
  <c r="D67" i="20" s="1"/>
  <c r="S178" i="21"/>
  <c r="B179" i="20" s="1"/>
  <c r="C179" i="20" s="1"/>
  <c r="V166" i="21"/>
  <c r="E167" i="20" s="1"/>
  <c r="U82" i="21"/>
  <c r="G83" i="20" s="1"/>
  <c r="W66" i="21"/>
  <c r="F67" i="20" s="1"/>
  <c r="T108" i="21"/>
  <c r="D109" i="20" s="1"/>
  <c r="U165" i="21"/>
  <c r="G166" i="20" s="1"/>
  <c r="V95" i="21"/>
  <c r="E96" i="20" s="1"/>
  <c r="W136" i="21"/>
  <c r="F137" i="20" s="1"/>
  <c r="S73" i="21"/>
  <c r="B74" i="20" s="1"/>
  <c r="C74" i="20" s="1"/>
  <c r="T116" i="21"/>
  <c r="D117" i="20" s="1"/>
  <c r="S123" i="21"/>
  <c r="B124" i="20" s="1"/>
  <c r="C124" i="20" s="1"/>
  <c r="V92" i="21"/>
  <c r="E93" i="20" s="1"/>
  <c r="U180" i="21"/>
  <c r="G181" i="20" s="1"/>
  <c r="S98" i="21"/>
  <c r="B99" i="20" s="1"/>
  <c r="C99" i="20" s="1"/>
  <c r="S62" i="21"/>
  <c r="B63" i="20" s="1"/>
  <c r="C63" i="20" s="1"/>
  <c r="V185" i="21"/>
  <c r="E186" i="20" s="1"/>
  <c r="W128" i="21"/>
  <c r="F129" i="20" s="1"/>
  <c r="T167" i="21"/>
  <c r="D168" i="20" s="1"/>
  <c r="S149" i="21"/>
  <c r="B150" i="20" s="1"/>
  <c r="C150" i="20" s="1"/>
  <c r="U88" i="21"/>
  <c r="G89" i="20" s="1"/>
  <c r="U45" i="21"/>
  <c r="G46" i="20" s="1"/>
  <c r="W171" i="21"/>
  <c r="F172" i="20" s="1"/>
  <c r="V131" i="21"/>
  <c r="E132" i="20" s="1"/>
  <c r="V62" i="21"/>
  <c r="E63" i="20" s="1"/>
  <c r="S115" i="21"/>
  <c r="B116" i="20" s="1"/>
  <c r="C116" i="20" s="1"/>
  <c r="V55" i="21"/>
  <c r="E56" i="20" s="1"/>
  <c r="T191" i="21"/>
  <c r="D192" i="20" s="1"/>
  <c r="V136" i="21"/>
  <c r="E137" i="20" s="1"/>
  <c r="V100" i="21"/>
  <c r="E101" i="20" s="1"/>
  <c r="V98" i="21"/>
  <c r="E99" i="20" s="1"/>
  <c r="V135" i="21"/>
  <c r="E136" i="20" s="1"/>
  <c r="W125" i="21"/>
  <c r="F126" i="20" s="1"/>
  <c r="T102" i="21"/>
  <c r="D103" i="20" s="1"/>
  <c r="W189" i="21"/>
  <c r="F190" i="20" s="1"/>
  <c r="T80" i="21"/>
  <c r="D81" i="20" s="1"/>
  <c r="V140" i="21"/>
  <c r="E141" i="20" s="1"/>
  <c r="V160" i="21"/>
  <c r="E161" i="20" s="1"/>
  <c r="U114" i="21"/>
  <c r="G115" i="20" s="1"/>
  <c r="V59" i="21"/>
  <c r="E60" i="20" s="1"/>
  <c r="S182" i="21"/>
  <c r="B183" i="20" s="1"/>
  <c r="C183" i="20" s="1"/>
  <c r="U162" i="21"/>
  <c r="G163" i="20" s="1"/>
  <c r="W142" i="21"/>
  <c r="F143" i="20" s="1"/>
  <c r="T124" i="21"/>
  <c r="D125" i="20" s="1"/>
  <c r="T71" i="21"/>
  <c r="D72" i="20" s="1"/>
  <c r="T69" i="21"/>
  <c r="D70" i="20" s="1"/>
  <c r="S54" i="21"/>
  <c r="B55" i="20" s="1"/>
  <c r="C55" i="20" s="1"/>
  <c r="U183" i="21"/>
  <c r="G184" i="20" s="1"/>
  <c r="S187" i="21"/>
  <c r="B188" i="20" s="1"/>
  <c r="C188" i="20" s="1"/>
  <c r="V50" i="21"/>
  <c r="E51" i="20" s="1"/>
  <c r="U158" i="21"/>
  <c r="G159" i="20" s="1"/>
  <c r="W185" i="21"/>
  <c r="F186" i="20" s="1"/>
  <c r="V71" i="21"/>
  <c r="E72" i="20" s="1"/>
  <c r="T159" i="21"/>
  <c r="D160" i="20" s="1"/>
  <c r="S97" i="21"/>
  <c r="B98" i="20" s="1"/>
  <c r="C98" i="20" s="1"/>
  <c r="V97" i="21"/>
  <c r="E98" i="20" s="1"/>
  <c r="U151" i="21"/>
  <c r="G152" i="20" s="1"/>
  <c r="T154" i="21"/>
  <c r="D155" i="20" s="1"/>
  <c r="U103" i="21"/>
  <c r="G104" i="20" s="1"/>
  <c r="W78" i="21"/>
  <c r="F79" i="20" s="1"/>
  <c r="T153" i="21"/>
  <c r="D154" i="20" s="1"/>
  <c r="U191" i="21"/>
  <c r="G192" i="20" s="1"/>
  <c r="T183" i="21"/>
  <c r="D184" i="20" s="1"/>
  <c r="W68" i="21"/>
  <c r="F69" i="20" s="1"/>
  <c r="V69" i="21"/>
  <c r="E70" i="20" s="1"/>
  <c r="S65" i="21"/>
  <c r="B66" i="20" s="1"/>
  <c r="C66" i="20" s="1"/>
  <c r="U94" i="21"/>
  <c r="G95" i="20" s="1"/>
  <c r="S157" i="21"/>
  <c r="B158" i="20" s="1"/>
  <c r="C158" i="20" s="1"/>
  <c r="S171" i="21"/>
  <c r="B172" i="20" s="1"/>
  <c r="C172" i="20" s="1"/>
  <c r="S138" i="21"/>
  <c r="B139" i="20" s="1"/>
  <c r="C139" i="20" s="1"/>
  <c r="S112" i="21"/>
  <c r="B113" i="20" s="1"/>
  <c r="C113" i="20" s="1"/>
  <c r="T166" i="21"/>
  <c r="D167" i="20" s="1"/>
  <c r="V128" i="21"/>
  <c r="E129" i="20" s="1"/>
  <c r="S134" i="21"/>
  <c r="B135" i="20" s="1"/>
  <c r="C135" i="20" s="1"/>
  <c r="V57" i="21"/>
  <c r="E58" i="20" s="1"/>
  <c r="W46" i="21"/>
  <c r="F47" i="20" s="1"/>
  <c r="W107" i="21"/>
  <c r="F108" i="20" s="1"/>
  <c r="T123" i="21"/>
  <c r="D124" i="20" s="1"/>
  <c r="S108" i="21"/>
  <c r="B109" i="20" s="1"/>
  <c r="C109" i="20" s="1"/>
  <c r="W100" i="21"/>
  <c r="F101" i="20" s="1"/>
  <c r="T141" i="21"/>
  <c r="D142" i="20" s="1"/>
  <c r="S190" i="21"/>
  <c r="B191" i="20" s="1"/>
  <c r="C191" i="20" s="1"/>
  <c r="T67" i="21"/>
  <c r="D68" i="20" s="1"/>
  <c r="W105" i="21"/>
  <c r="F106" i="20" s="1"/>
  <c r="S139" i="21"/>
  <c r="B140" i="20" s="1"/>
  <c r="C140" i="20" s="1"/>
  <c r="T149" i="21"/>
  <c r="D150" i="20" s="1"/>
  <c r="V46" i="21"/>
  <c r="E47" i="20" s="1"/>
  <c r="V130" i="21"/>
  <c r="E131" i="20" s="1"/>
  <c r="S87" i="21"/>
  <c r="B88" i="20" s="1"/>
  <c r="C88" i="20" s="1"/>
  <c r="W127" i="21"/>
  <c r="F128" i="20" s="1"/>
  <c r="U166" i="21"/>
  <c r="G167" i="20" s="1"/>
  <c r="W168" i="21"/>
  <c r="F169" i="20" s="1"/>
  <c r="V64" i="21"/>
  <c r="E65" i="20" s="1"/>
  <c r="S127" i="21"/>
  <c r="B128" i="20" s="1"/>
  <c r="C128" i="20" s="1"/>
  <c r="T122" i="21"/>
  <c r="D123" i="20" s="1"/>
  <c r="S49" i="21"/>
  <c r="B50" i="20" s="1"/>
  <c r="C50" i="20" s="1"/>
  <c r="U116" i="21"/>
  <c r="G117" i="20" s="1"/>
  <c r="S179" i="21"/>
  <c r="B180" i="20" s="1"/>
  <c r="C180" i="20" s="1"/>
  <c r="W85" i="21"/>
  <c r="F86" i="20" s="1"/>
  <c r="V187" i="21"/>
  <c r="E188" i="20" s="1"/>
  <c r="T64" i="21"/>
  <c r="D65" i="20" s="1"/>
  <c r="U161" i="21"/>
  <c r="G162" i="20" s="1"/>
  <c r="T60" i="21"/>
  <c r="D61" i="20" s="1"/>
  <c r="W139" i="21"/>
  <c r="F140" i="20" s="1"/>
  <c r="T117" i="21"/>
  <c r="D118" i="20" s="1"/>
  <c r="U67" i="21"/>
  <c r="G68" i="20" s="1"/>
  <c r="V99" i="21"/>
  <c r="E100" i="20" s="1"/>
  <c r="W59" i="21"/>
  <c r="F60" i="20" s="1"/>
  <c r="G11" i="20" l="1"/>
  <c r="U194" i="21"/>
  <c r="D16" i="3" s="1"/>
</calcChain>
</file>

<file path=xl/sharedStrings.xml><?xml version="1.0" encoding="utf-8"?>
<sst xmlns="http://schemas.openxmlformats.org/spreadsheetml/2006/main" count="1192" uniqueCount="272">
  <si>
    <t>申込団体名</t>
    <rPh sb="0" eb="2">
      <t>モウシコミ</t>
    </rPh>
    <rPh sb="2" eb="4">
      <t>ダンタイ</t>
    </rPh>
    <rPh sb="4" eb="5">
      <t>メイ</t>
    </rPh>
    <phoneticPr fontId="2"/>
  </si>
  <si>
    <t>氏名</t>
    <rPh sb="0" eb="2">
      <t>シメイ</t>
    </rPh>
    <phoneticPr fontId="2"/>
  </si>
  <si>
    <t>住所</t>
    <rPh sb="0" eb="2">
      <t>ジュウショ</t>
    </rPh>
    <phoneticPr fontId="2"/>
  </si>
  <si>
    <t>電話番号</t>
    <rPh sb="0" eb="2">
      <t>デンワ</t>
    </rPh>
    <rPh sb="2" eb="4">
      <t>バンゴウ</t>
    </rPh>
    <phoneticPr fontId="2"/>
  </si>
  <si>
    <t>Eメール</t>
    <phoneticPr fontId="2"/>
  </si>
  <si>
    <t>【基本情報】</t>
    <rPh sb="1" eb="5">
      <t>キホンジョウホウ</t>
    </rPh>
    <phoneticPr fontId="2"/>
  </si>
  <si>
    <t>↓リストから選択</t>
    <rPh sb="6" eb="8">
      <t>センタク</t>
    </rPh>
    <phoneticPr fontId="2"/>
  </si>
  <si>
    <t>①</t>
    <phoneticPr fontId="2"/>
  </si>
  <si>
    <t>②</t>
    <phoneticPr fontId="2"/>
  </si>
  <si>
    <t>③</t>
    <phoneticPr fontId="2"/>
  </si>
  <si>
    <t>各部門ごとにシートが分かれています。チーム情報および選手情報を入力。</t>
    <rPh sb="0" eb="3">
      <t>カクブモン</t>
    </rPh>
    <rPh sb="10" eb="11">
      <t>ワ</t>
    </rPh>
    <rPh sb="21" eb="23">
      <t>ジョウホウ</t>
    </rPh>
    <rPh sb="26" eb="28">
      <t>センシュ</t>
    </rPh>
    <rPh sb="28" eb="30">
      <t>ジョウホウ</t>
    </rPh>
    <rPh sb="31" eb="33">
      <t>ニュウリョク</t>
    </rPh>
    <phoneticPr fontId="2"/>
  </si>
  <si>
    <t>【申込書入力手順】</t>
    <rPh sb="1" eb="4">
      <t>モウシコミショ</t>
    </rPh>
    <rPh sb="4" eb="6">
      <t>ニュウリョク</t>
    </rPh>
    <rPh sb="6" eb="8">
      <t>テジュン</t>
    </rPh>
    <phoneticPr fontId="2"/>
  </si>
  <si>
    <t>申込団体名をリストから選択してください。自動で略称が表示されます。</t>
    <rPh sb="0" eb="2">
      <t>モウシコミ</t>
    </rPh>
    <rPh sb="2" eb="5">
      <t>ダンタイメイ</t>
    </rPh>
    <rPh sb="11" eb="13">
      <t>センタク</t>
    </rPh>
    <rPh sb="20" eb="22">
      <t>ジドウ</t>
    </rPh>
    <rPh sb="23" eb="25">
      <t>リャクショウ</t>
    </rPh>
    <rPh sb="26" eb="28">
      <t>ヒョウジ</t>
    </rPh>
    <phoneticPr fontId="2"/>
  </si>
  <si>
    <t>審判員につきましては、出場選手の先生方にご協力をお願いします。</t>
    <rPh sb="0" eb="2">
      <t>シンパン</t>
    </rPh>
    <rPh sb="2" eb="3">
      <t>イン</t>
    </rPh>
    <rPh sb="11" eb="13">
      <t>シュツジョウ</t>
    </rPh>
    <rPh sb="13" eb="15">
      <t>センシュ</t>
    </rPh>
    <rPh sb="16" eb="19">
      <t>センセイカタ</t>
    </rPh>
    <rPh sb="21" eb="23">
      <t>キョウリョク</t>
    </rPh>
    <rPh sb="25" eb="26">
      <t>ネガ</t>
    </rPh>
    <phoneticPr fontId="2"/>
  </si>
  <si>
    <t>試合に出場されない先生で、審判員へのご協力をいただける先生のお名前を入力してください。</t>
    <rPh sb="0" eb="2">
      <t>シアイ</t>
    </rPh>
    <rPh sb="3" eb="5">
      <t>シュツジョウ</t>
    </rPh>
    <rPh sb="9" eb="11">
      <t>センセイ</t>
    </rPh>
    <rPh sb="13" eb="16">
      <t>シンパンイン</t>
    </rPh>
    <rPh sb="19" eb="21">
      <t>キョウリョク</t>
    </rPh>
    <rPh sb="27" eb="29">
      <t>センセイ</t>
    </rPh>
    <rPh sb="31" eb="33">
      <t>ナマエ</t>
    </rPh>
    <rPh sb="34" eb="36">
      <t>ニュウリョク</t>
    </rPh>
    <phoneticPr fontId="2"/>
  </si>
  <si>
    <t>※ 各部門の監督名は省略しても構いません。</t>
    <rPh sb="2" eb="5">
      <t>カクブモン</t>
    </rPh>
    <rPh sb="6" eb="9">
      <t>カントクメイ</t>
    </rPh>
    <rPh sb="10" eb="12">
      <t>ショウリャク</t>
    </rPh>
    <rPh sb="15" eb="16">
      <t>カマ</t>
    </rPh>
    <phoneticPr fontId="2"/>
  </si>
  <si>
    <t>④</t>
    <phoneticPr fontId="2"/>
  </si>
  <si>
    <t>お弁当の支給は次の方々が対象となります。</t>
    <rPh sb="1" eb="3">
      <t>ベントウ</t>
    </rPh>
    <rPh sb="4" eb="6">
      <t>シキュウ</t>
    </rPh>
    <rPh sb="7" eb="8">
      <t>ツギ</t>
    </rPh>
    <rPh sb="9" eb="11">
      <t>カタガタ</t>
    </rPh>
    <rPh sb="12" eb="14">
      <t>タイショウ</t>
    </rPh>
    <phoneticPr fontId="2"/>
  </si>
  <si>
    <t>１．団体戦に出場する選手ならびに一般の部の個人戦に出場する選手。</t>
    <rPh sb="2" eb="5">
      <t>ダンタイセン</t>
    </rPh>
    <rPh sb="6" eb="8">
      <t>シュツジョウ</t>
    </rPh>
    <rPh sb="10" eb="12">
      <t>センシュ</t>
    </rPh>
    <rPh sb="16" eb="18">
      <t>イッパン</t>
    </rPh>
    <rPh sb="19" eb="20">
      <t>ブ</t>
    </rPh>
    <rPh sb="21" eb="24">
      <t>コジンセン</t>
    </rPh>
    <rPh sb="25" eb="27">
      <t>シュツジョウ</t>
    </rPh>
    <rPh sb="29" eb="31">
      <t>センシュ</t>
    </rPh>
    <phoneticPr fontId="2"/>
  </si>
  <si>
    <t>２．出場選手以外の審判員および大会役員。</t>
    <rPh sb="2" eb="6">
      <t>シュツジョウセンシュ</t>
    </rPh>
    <rPh sb="6" eb="8">
      <t>イガイ</t>
    </rPh>
    <rPh sb="9" eb="12">
      <t>シンパンイン</t>
    </rPh>
    <rPh sb="15" eb="17">
      <t>タイカイ</t>
    </rPh>
    <rPh sb="17" eb="19">
      <t>ヤクイン</t>
    </rPh>
    <phoneticPr fontId="2"/>
  </si>
  <si>
    <t>なお、大会役員のみで参加される先生に関しても同様に入力をお願いします。</t>
    <rPh sb="3" eb="5">
      <t>タイカイ</t>
    </rPh>
    <rPh sb="5" eb="7">
      <t>ヤクイン</t>
    </rPh>
    <rPh sb="10" eb="12">
      <t>サンカ</t>
    </rPh>
    <rPh sb="15" eb="17">
      <t>センセイ</t>
    </rPh>
    <rPh sb="18" eb="19">
      <t>カン</t>
    </rPh>
    <rPh sb="22" eb="24">
      <t>ドウヨウ</t>
    </rPh>
    <rPh sb="25" eb="27">
      <t>ニュウリョク</t>
    </rPh>
    <rPh sb="29" eb="30">
      <t>ネガ</t>
    </rPh>
    <phoneticPr fontId="2"/>
  </si>
  <si>
    <t>※ 数量は自動計算ですが、実際に注文する数量と異なる場合は、実数量へ数量を入力してください。</t>
    <rPh sb="2" eb="4">
      <t>スウリョウ</t>
    </rPh>
    <rPh sb="5" eb="9">
      <t>ジドウケイサン</t>
    </rPh>
    <rPh sb="13" eb="15">
      <t>ジッサイ</t>
    </rPh>
    <rPh sb="16" eb="18">
      <t>チュウモン</t>
    </rPh>
    <rPh sb="20" eb="22">
      <t>スウリョウ</t>
    </rPh>
    <rPh sb="23" eb="24">
      <t>コト</t>
    </rPh>
    <rPh sb="26" eb="28">
      <t>バアイ</t>
    </rPh>
    <rPh sb="30" eb="33">
      <t>ジッスウリョウ</t>
    </rPh>
    <rPh sb="34" eb="36">
      <t>スウリョウ</t>
    </rPh>
    <rPh sb="37" eb="39">
      <t>ニュウリョク</t>
    </rPh>
    <phoneticPr fontId="2"/>
  </si>
  <si>
    <t>データ処理専用様式</t>
    <rPh sb="3" eb="5">
      <t>ショリ</t>
    </rPh>
    <rPh sb="5" eb="7">
      <t>センヨウ</t>
    </rPh>
    <rPh sb="7" eb="9">
      <t>ヨウシキ</t>
    </rPh>
    <phoneticPr fontId="2"/>
  </si>
  <si>
    <r>
      <t>この申込書は事務局でデータ処理を行うための様式です。</t>
    </r>
    <r>
      <rPr>
        <sz val="10"/>
        <color rgb="FFFF0000"/>
        <rFont val="Meiryo UI"/>
        <family val="3"/>
        <charset val="128"/>
      </rPr>
      <t>※シートやセルの削除を行わないでください。</t>
    </r>
    <rPh sb="2" eb="5">
      <t>モウシコミショ</t>
    </rPh>
    <rPh sb="6" eb="9">
      <t>ジムキョク</t>
    </rPh>
    <rPh sb="13" eb="15">
      <t>ショリ</t>
    </rPh>
    <rPh sb="16" eb="17">
      <t>オコナ</t>
    </rPh>
    <rPh sb="21" eb="23">
      <t>ヨウシキ</t>
    </rPh>
    <rPh sb="34" eb="36">
      <t>サクジョ</t>
    </rPh>
    <rPh sb="37" eb="38">
      <t>オコナ</t>
    </rPh>
    <phoneticPr fontId="2"/>
  </si>
  <si>
    <t>以下、申込書入力手順を参考に、罫線枠内に必要事項を入力したファイルを事務局へ送信してください。</t>
    <rPh sb="0" eb="2">
      <t>イカ</t>
    </rPh>
    <rPh sb="3" eb="5">
      <t>モウシコミ</t>
    </rPh>
    <rPh sb="5" eb="6">
      <t>ショ</t>
    </rPh>
    <rPh sb="6" eb="8">
      <t>ニュウリョク</t>
    </rPh>
    <rPh sb="8" eb="10">
      <t>テジュン</t>
    </rPh>
    <rPh sb="11" eb="13">
      <t>サンコウ</t>
    </rPh>
    <rPh sb="15" eb="19">
      <t>ケイセンワクナイ</t>
    </rPh>
    <rPh sb="20" eb="24">
      <t>ヒツヨウジコウ</t>
    </rPh>
    <rPh sb="25" eb="27">
      <t>ニュウリョク</t>
    </rPh>
    <rPh sb="34" eb="37">
      <t>ジムキョク</t>
    </rPh>
    <rPh sb="38" eb="40">
      <t>ソウシン</t>
    </rPh>
    <phoneticPr fontId="2"/>
  </si>
  <si>
    <t>送信する際は、ファイル名の【チーム名】を必ず、貴団体名へ変更して送信してください。</t>
    <rPh sb="0" eb="2">
      <t>ソウシン</t>
    </rPh>
    <rPh sb="4" eb="5">
      <t>サイ</t>
    </rPh>
    <rPh sb="11" eb="12">
      <t>メイ</t>
    </rPh>
    <rPh sb="17" eb="18">
      <t>メイ</t>
    </rPh>
    <rPh sb="20" eb="21">
      <t>カナラ</t>
    </rPh>
    <rPh sb="23" eb="24">
      <t>キ</t>
    </rPh>
    <rPh sb="24" eb="26">
      <t>ダンタイ</t>
    </rPh>
    <rPh sb="26" eb="27">
      <t>メイ</t>
    </rPh>
    <rPh sb="28" eb="30">
      <t>ヘンコウ</t>
    </rPh>
    <rPh sb="32" eb="34">
      <t>ソウシン</t>
    </rPh>
    <phoneticPr fontId="2"/>
  </si>
  <si>
    <t>白色のセルに入力してください。黄色のセルは処理のための関数がありますので入力しないでください。</t>
    <rPh sb="0" eb="2">
      <t>シロイロ</t>
    </rPh>
    <rPh sb="6" eb="8">
      <t>ニュウリョク</t>
    </rPh>
    <rPh sb="15" eb="17">
      <t>キイロ</t>
    </rPh>
    <rPh sb="21" eb="23">
      <t>ショリ</t>
    </rPh>
    <rPh sb="27" eb="29">
      <t>カンスウ</t>
    </rPh>
    <rPh sb="36" eb="38">
      <t>ニュウリョク</t>
    </rPh>
    <phoneticPr fontId="2"/>
  </si>
  <si>
    <t>申込責任者</t>
    <rPh sb="0" eb="2">
      <t>モウシコミ</t>
    </rPh>
    <rPh sb="2" eb="5">
      <t>セキニンシャ</t>
    </rPh>
    <phoneticPr fontId="2"/>
  </si>
  <si>
    <t>基本情報を入力してください。</t>
    <rPh sb="0" eb="2">
      <t>キホン</t>
    </rPh>
    <rPh sb="2" eb="4">
      <t>ジョウホウ</t>
    </rPh>
    <rPh sb="5" eb="7">
      <t>ニュウリョク</t>
    </rPh>
    <phoneticPr fontId="2"/>
  </si>
  <si>
    <t>協力審判員・役員の入力してください。</t>
    <rPh sb="0" eb="2">
      <t>キョウリョク</t>
    </rPh>
    <rPh sb="2" eb="5">
      <t>シンパンイン</t>
    </rPh>
    <rPh sb="6" eb="8">
      <t>ヤクイン</t>
    </rPh>
    <rPh sb="9" eb="11">
      <t>ニュウリョク</t>
    </rPh>
    <phoneticPr fontId="2"/>
  </si>
  <si>
    <t>各部門の選手情報を入力してください。</t>
    <rPh sb="0" eb="3">
      <t>カクブモン</t>
    </rPh>
    <rPh sb="4" eb="8">
      <t>センシュジョウホウ</t>
    </rPh>
    <rPh sb="9" eb="11">
      <t>ニュウリョク</t>
    </rPh>
    <phoneticPr fontId="2"/>
  </si>
  <si>
    <t>お弁当の数量確認（申込内容をすべて入力後）してください。</t>
    <rPh sb="1" eb="3">
      <t>ベントウ</t>
    </rPh>
    <rPh sb="4" eb="6">
      <t>スウリョウ</t>
    </rPh>
    <rPh sb="6" eb="8">
      <t>カクニン</t>
    </rPh>
    <rPh sb="9" eb="11">
      <t>モウシコ</t>
    </rPh>
    <rPh sb="11" eb="13">
      <t>ナイヨウ</t>
    </rPh>
    <rPh sb="17" eb="20">
      <t>ニュウリョクゴ</t>
    </rPh>
    <phoneticPr fontId="2"/>
  </si>
  <si>
    <t>予定数量</t>
    <rPh sb="0" eb="4">
      <t>ヨテイスウリョウ</t>
    </rPh>
    <phoneticPr fontId="2"/>
  </si>
  <si>
    <t>実数量</t>
    <rPh sb="0" eb="3">
      <t>ジッスウリョウ</t>
    </rPh>
    <phoneticPr fontId="2"/>
  </si>
  <si>
    <t>連絡事項</t>
    <rPh sb="0" eb="4">
      <t>レンラクジコウ</t>
    </rPh>
    <phoneticPr fontId="2"/>
  </si>
  <si>
    <t>事務局へ連絡事項およびお弁当発注数量の変更事由などありましたら記載してください。</t>
    <rPh sb="0" eb="3">
      <t>ジムキョク</t>
    </rPh>
    <rPh sb="4" eb="8">
      <t>レンラクジコウ</t>
    </rPh>
    <rPh sb="12" eb="14">
      <t>ベントウ</t>
    </rPh>
    <rPh sb="14" eb="16">
      <t>ハッチュウ</t>
    </rPh>
    <rPh sb="16" eb="18">
      <t>スウリョウ</t>
    </rPh>
    <rPh sb="19" eb="23">
      <t>ヘンコウジユウ</t>
    </rPh>
    <rPh sb="31" eb="33">
      <t>キサイ</t>
    </rPh>
    <phoneticPr fontId="2"/>
  </si>
  <si>
    <t>←実際に注文する数量と異なる場合は、実数量へ数量を入力してください。</t>
    <phoneticPr fontId="2"/>
  </si>
  <si>
    <t>↑略称表示（自動表示）</t>
    <rPh sb="1" eb="3">
      <t>リャクショウ</t>
    </rPh>
    <rPh sb="3" eb="5">
      <t>ヒョウジ</t>
    </rPh>
    <rPh sb="6" eb="8">
      <t>ジドウ</t>
    </rPh>
    <rPh sb="8" eb="10">
      <t>ヒョウジ</t>
    </rPh>
    <phoneticPr fontId="2"/>
  </si>
  <si>
    <t>※申込書入力後に確認してください。</t>
    <rPh sb="1" eb="3">
      <t>モウシコ</t>
    </rPh>
    <rPh sb="3" eb="4">
      <t>ショ</t>
    </rPh>
    <rPh sb="4" eb="7">
      <t>ニュウリョクゴ</t>
    </rPh>
    <rPh sb="8" eb="10">
      <t>カクニン</t>
    </rPh>
    <phoneticPr fontId="2"/>
  </si>
  <si>
    <t>以下の罫線枠内に必要事項を入力したファイルを事務局へ送信してください。</t>
    <rPh sb="0" eb="2">
      <t>イカ</t>
    </rPh>
    <rPh sb="3" eb="7">
      <t>ケイセンワクナイ</t>
    </rPh>
    <rPh sb="8" eb="12">
      <t>ヒツヨウジコウ</t>
    </rPh>
    <rPh sb="13" eb="15">
      <t>ニュウリョク</t>
    </rPh>
    <rPh sb="22" eb="25">
      <t>ジムキョク</t>
    </rPh>
    <rPh sb="26" eb="28">
      <t>ソウシン</t>
    </rPh>
    <phoneticPr fontId="2"/>
  </si>
  <si>
    <t>※白色のセルに入力してください。その他のセルは集計用の関数が入っていますので編集を行わないでください。</t>
    <rPh sb="1" eb="3">
      <t>シロイロ</t>
    </rPh>
    <rPh sb="7" eb="9">
      <t>ニュウリョク</t>
    </rPh>
    <rPh sb="18" eb="19">
      <t>タ</t>
    </rPh>
    <rPh sb="23" eb="26">
      <t>シュウケイヨウ</t>
    </rPh>
    <rPh sb="27" eb="29">
      <t>カンスウ</t>
    </rPh>
    <rPh sb="30" eb="31">
      <t>ハイ</t>
    </rPh>
    <rPh sb="38" eb="40">
      <t>ヘンシュウ</t>
    </rPh>
    <rPh sb="41" eb="42">
      <t>オコナ</t>
    </rPh>
    <phoneticPr fontId="2"/>
  </si>
  <si>
    <t>協力審判員</t>
    <rPh sb="0" eb="2">
      <t>キョウリョク</t>
    </rPh>
    <rPh sb="2" eb="5">
      <t>シンパンイン</t>
    </rPh>
    <phoneticPr fontId="2"/>
  </si>
  <si>
    <t>団体名</t>
    <rPh sb="0" eb="2">
      <t>ダンタイ</t>
    </rPh>
    <rPh sb="2" eb="3">
      <t>メイ</t>
    </rPh>
    <phoneticPr fontId="2"/>
  </si>
  <si>
    <t>※ 試合に出場されない先生方で、審判員としてご協力いただける方。</t>
    <rPh sb="2" eb="4">
      <t>シアイ</t>
    </rPh>
    <rPh sb="5" eb="7">
      <t>シュツジョウ</t>
    </rPh>
    <rPh sb="11" eb="14">
      <t>センセイガタ</t>
    </rPh>
    <rPh sb="16" eb="19">
      <t>シンパンイン</t>
    </rPh>
    <rPh sb="23" eb="25">
      <t>キョウリョク</t>
    </rPh>
    <rPh sb="30" eb="31">
      <t>カタ</t>
    </rPh>
    <phoneticPr fontId="2"/>
  </si>
  <si>
    <t>【審判員情報】</t>
    <rPh sb="1" eb="4">
      <t>シンパンイン</t>
    </rPh>
    <rPh sb="4" eb="6">
      <t>ジョウホウ</t>
    </rPh>
    <phoneticPr fontId="2"/>
  </si>
  <si>
    <t>姓</t>
    <rPh sb="0" eb="1">
      <t>セイ</t>
    </rPh>
    <phoneticPr fontId="2"/>
  </si>
  <si>
    <t>名</t>
    <rPh sb="0" eb="1">
      <t>メイ</t>
    </rPh>
    <phoneticPr fontId="2"/>
  </si>
  <si>
    <t>段位</t>
    <rPh sb="0" eb="2">
      <t>ダンイ</t>
    </rPh>
    <phoneticPr fontId="2"/>
  </si>
  <si>
    <t>称号</t>
    <rPh sb="0" eb="2">
      <t>ショウゴウ</t>
    </rPh>
    <phoneticPr fontId="2"/>
  </si>
  <si>
    <t>年齢</t>
    <rPh sb="0" eb="2">
      <t>ネンレイ</t>
    </rPh>
    <phoneticPr fontId="2"/>
  </si>
  <si>
    <t>【役員情報】</t>
    <rPh sb="1" eb="3">
      <t>ヤクイン</t>
    </rPh>
    <rPh sb="3" eb="5">
      <t>ジョウホウ</t>
    </rPh>
    <phoneticPr fontId="2"/>
  </si>
  <si>
    <t>大会役員としてのみ出席される先生</t>
    <rPh sb="0" eb="2">
      <t>タイカイ</t>
    </rPh>
    <rPh sb="2" eb="4">
      <t>ヤクイン</t>
    </rPh>
    <rPh sb="9" eb="11">
      <t>シュッセキ</t>
    </rPh>
    <rPh sb="14" eb="16">
      <t>センセイ</t>
    </rPh>
    <phoneticPr fontId="2"/>
  </si>
  <si>
    <t>役職</t>
    <rPh sb="0" eb="2">
      <t>ヤクショク</t>
    </rPh>
    <phoneticPr fontId="2"/>
  </si>
  <si>
    <t>※ 大会役員とは当剣連役員（顧問・名誉会長・会長・副会長・理事長・副理事長・監事）を指す。</t>
    <rPh sb="2" eb="4">
      <t>タイカイ</t>
    </rPh>
    <rPh sb="4" eb="6">
      <t>ヤクイン</t>
    </rPh>
    <rPh sb="8" eb="9">
      <t>トウ</t>
    </rPh>
    <rPh sb="9" eb="11">
      <t>ケンレン</t>
    </rPh>
    <rPh sb="11" eb="13">
      <t>ヤクイン</t>
    </rPh>
    <rPh sb="14" eb="16">
      <t>コモン</t>
    </rPh>
    <rPh sb="17" eb="21">
      <t>メイヨカイチョウ</t>
    </rPh>
    <rPh sb="22" eb="24">
      <t>カイチョウ</t>
    </rPh>
    <rPh sb="25" eb="28">
      <t>フクカイチョウ</t>
    </rPh>
    <rPh sb="29" eb="32">
      <t>リジチョウ</t>
    </rPh>
    <rPh sb="33" eb="37">
      <t>フクリジチョウ</t>
    </rPh>
    <rPh sb="38" eb="40">
      <t>カンジ</t>
    </rPh>
    <rPh sb="42" eb="43">
      <t>サ</t>
    </rPh>
    <phoneticPr fontId="2"/>
  </si>
  <si>
    <t>小中一般混合</t>
    <rPh sb="0" eb="2">
      <t>ショウチュウ</t>
    </rPh>
    <rPh sb="2" eb="4">
      <t>イッパン</t>
    </rPh>
    <rPh sb="4" eb="6">
      <t>コンゴウ</t>
    </rPh>
    <phoneticPr fontId="2"/>
  </si>
  <si>
    <t>チーム名</t>
    <rPh sb="3" eb="4">
      <t>メイ</t>
    </rPh>
    <phoneticPr fontId="2"/>
  </si>
  <si>
    <t>監督（略可）</t>
    <rPh sb="0" eb="2">
      <t>カントク</t>
    </rPh>
    <rPh sb="3" eb="5">
      <t>リャクカ</t>
    </rPh>
    <phoneticPr fontId="2"/>
  </si>
  <si>
    <t>先鋒</t>
    <rPh sb="0" eb="2">
      <t>センポウ</t>
    </rPh>
    <phoneticPr fontId="2"/>
  </si>
  <si>
    <t>次鋒</t>
    <rPh sb="0" eb="2">
      <t>ジホウ</t>
    </rPh>
    <phoneticPr fontId="2"/>
  </si>
  <si>
    <t>中堅</t>
    <rPh sb="0" eb="2">
      <t>チュウケン</t>
    </rPh>
    <phoneticPr fontId="2"/>
  </si>
  <si>
    <t>副将</t>
    <rPh sb="0" eb="2">
      <t>フクショウ</t>
    </rPh>
    <phoneticPr fontId="2"/>
  </si>
  <si>
    <t>大将</t>
    <rPh sb="0" eb="2">
      <t>タイショウ</t>
    </rPh>
    <phoneticPr fontId="2"/>
  </si>
  <si>
    <t>フリガナ・姓</t>
    <rPh sb="5" eb="6">
      <t>セイ</t>
    </rPh>
    <phoneticPr fontId="2"/>
  </si>
  <si>
    <t>フリガナ・名</t>
    <rPh sb="5" eb="6">
      <t>メイ</t>
    </rPh>
    <phoneticPr fontId="2"/>
  </si>
  <si>
    <t>性別</t>
    <rPh sb="0" eb="2">
      <t>セイベツ</t>
    </rPh>
    <phoneticPr fontId="2"/>
  </si>
  <si>
    <t>区分</t>
    <rPh sb="0" eb="2">
      <t>クブン</t>
    </rPh>
    <phoneticPr fontId="2"/>
  </si>
  <si>
    <t>↓ 2チーム以上の申込みの場合は自動で”A・B・C・・・”が割り当てられます。</t>
    <rPh sb="6" eb="8">
      <t>イジョウ</t>
    </rPh>
    <rPh sb="9" eb="11">
      <t>モウシコ</t>
    </rPh>
    <rPh sb="13" eb="15">
      <t>バアイ</t>
    </rPh>
    <rPh sb="16" eb="18">
      <t>ジドウ</t>
    </rPh>
    <rPh sb="30" eb="31">
      <t>ワ</t>
    </rPh>
    <rPh sb="32" eb="33">
      <t>ア</t>
    </rPh>
    <phoneticPr fontId="2"/>
  </si>
  <si>
    <t>↓年齢・性別はプルダウンで選択できます。</t>
    <rPh sb="1" eb="3">
      <t>ネンレイ</t>
    </rPh>
    <rPh sb="4" eb="6">
      <t>セイベツ</t>
    </rPh>
    <rPh sb="13" eb="15">
      <t>センタク</t>
    </rPh>
    <phoneticPr fontId="2"/>
  </si>
  <si>
    <t>小学生</t>
    <rPh sb="0" eb="3">
      <t>ショウガクセイ</t>
    </rPh>
    <phoneticPr fontId="2"/>
  </si>
  <si>
    <t>中学生</t>
    <rPh sb="0" eb="3">
      <t>チュウガクセイ</t>
    </rPh>
    <phoneticPr fontId="2"/>
  </si>
  <si>
    <t>高校生以上</t>
    <rPh sb="0" eb="3">
      <t>コウコウセイ</t>
    </rPh>
    <rPh sb="3" eb="5">
      <t>イジョウ</t>
    </rPh>
    <phoneticPr fontId="2"/>
  </si>
  <si>
    <t>35歳以上</t>
    <rPh sb="2" eb="5">
      <t>サイイジョウ</t>
    </rPh>
    <phoneticPr fontId="2"/>
  </si>
  <si>
    <t>55歳以上</t>
    <rPh sb="2" eb="5">
      <t>サイイジョウ</t>
    </rPh>
    <phoneticPr fontId="2"/>
  </si>
  <si>
    <t>フリガナは正しい読みに修正してください。</t>
    <rPh sb="5" eb="6">
      <t>タダ</t>
    </rPh>
    <rPh sb="8" eb="9">
      <t>ヨ</t>
    </rPh>
    <rPh sb="11" eb="13">
      <t>シュウセイ</t>
    </rPh>
    <phoneticPr fontId="2"/>
  </si>
  <si>
    <t>↓ 監督・選手の情報を入力するとチーム名が表示されます。</t>
    <phoneticPr fontId="2" type="Hiragana"/>
  </si>
  <si>
    <t>【個人戦 出場選手情報】</t>
    <rPh sb="1" eb="4">
      <t>コジンセン</t>
    </rPh>
    <rPh sb="5" eb="9">
      <t>シュツジョウセンシュ</t>
    </rPh>
    <rPh sb="9" eb="11">
      <t>ジョウホウ</t>
    </rPh>
    <phoneticPr fontId="2"/>
  </si>
  <si>
    <t>【団体戦 出場チーム情報】</t>
    <rPh sb="1" eb="4">
      <t>ダンタイセン</t>
    </rPh>
    <rPh sb="5" eb="7">
      <t>シュツジョウ</t>
    </rPh>
    <rPh sb="10" eb="12">
      <t>ジョウホウ</t>
    </rPh>
    <phoneticPr fontId="2"/>
  </si>
  <si>
    <t>※ 一度に最大8チームまで申込み可能です。</t>
    <phoneticPr fontId="2"/>
  </si>
  <si>
    <t>学年</t>
    <rPh sb="0" eb="2">
      <t>ガクネン</t>
    </rPh>
    <phoneticPr fontId="2"/>
  </si>
  <si>
    <t>中学生男子の部</t>
    <rPh sb="0" eb="3">
      <t>チュウガクセイ</t>
    </rPh>
    <rPh sb="3" eb="5">
      <t>ダンシ</t>
    </rPh>
    <rPh sb="6" eb="7">
      <t>ブ</t>
    </rPh>
    <phoneticPr fontId="2"/>
  </si>
  <si>
    <t>中学生女子の部</t>
    <rPh sb="0" eb="3">
      <t>チュウガクセイ</t>
    </rPh>
    <rPh sb="3" eb="5">
      <t>ジョシ</t>
    </rPh>
    <rPh sb="6" eb="7">
      <t>ブ</t>
    </rPh>
    <phoneticPr fontId="2"/>
  </si>
  <si>
    <t>　</t>
  </si>
  <si>
    <t>高校生女子の部</t>
    <rPh sb="0" eb="3">
      <t>コウコウセイ</t>
    </rPh>
    <rPh sb="3" eb="5">
      <t>ジョシ</t>
    </rPh>
    <rPh sb="6" eb="7">
      <t>ブ</t>
    </rPh>
    <phoneticPr fontId="2"/>
  </si>
  <si>
    <t>高校生男子の部</t>
    <rPh sb="0" eb="3">
      <t>コウコウセイ</t>
    </rPh>
    <rPh sb="3" eb="5">
      <t>ダンシ</t>
    </rPh>
    <rPh sb="6" eb="7">
      <t>ブ</t>
    </rPh>
    <phoneticPr fontId="2"/>
  </si>
  <si>
    <t>所属団体</t>
    <rPh sb="0" eb="2">
      <t>ショゾク</t>
    </rPh>
    <rPh sb="2" eb="4">
      <t>ダンタイ</t>
    </rPh>
    <phoneticPr fontId="2"/>
  </si>
  <si>
    <t>※ 一度に最大20名まで申込み可能です。</t>
    <rPh sb="9" eb="10">
      <t>メイ</t>
    </rPh>
    <phoneticPr fontId="2"/>
  </si>
  <si>
    <t>Ver.1.0.0</t>
    <phoneticPr fontId="2"/>
  </si>
  <si>
    <t>※ 一度に各部門最大10名まで申込み可能です。</t>
    <rPh sb="5" eb="6">
      <t>カク</t>
    </rPh>
    <rPh sb="6" eb="8">
      <t>ブモン</t>
    </rPh>
    <rPh sb="12" eb="13">
      <t>メイ</t>
    </rPh>
    <phoneticPr fontId="2"/>
  </si>
  <si>
    <t>34歳以下男子の部</t>
    <rPh sb="2" eb="3">
      <t>サイ</t>
    </rPh>
    <rPh sb="3" eb="5">
      <t>イカ</t>
    </rPh>
    <rPh sb="5" eb="7">
      <t>ダンシ</t>
    </rPh>
    <rPh sb="8" eb="9">
      <t>ブ</t>
    </rPh>
    <phoneticPr fontId="2"/>
  </si>
  <si>
    <t>35歳以上男子の部</t>
    <rPh sb="2" eb="3">
      <t>サイ</t>
    </rPh>
    <rPh sb="3" eb="5">
      <t>イジョウ</t>
    </rPh>
    <rPh sb="5" eb="7">
      <t>ダンシ</t>
    </rPh>
    <rPh sb="8" eb="9">
      <t>ブ</t>
    </rPh>
    <phoneticPr fontId="2"/>
  </si>
  <si>
    <t>↓ 監督・選手の情報を入力すると所属名が表示されます。</t>
    <rPh sb="16" eb="18">
      <t>しょぞく</t>
    </rPh>
    <phoneticPr fontId="2" type="Hiragana"/>
  </si>
  <si>
    <t>34歳以下女子の部</t>
    <rPh sb="2" eb="3">
      <t>サイ</t>
    </rPh>
    <rPh sb="3" eb="5">
      <t>イカ</t>
    </rPh>
    <rPh sb="5" eb="7">
      <t>ジョシ</t>
    </rPh>
    <rPh sb="8" eb="9">
      <t>ブ</t>
    </rPh>
    <phoneticPr fontId="2"/>
  </si>
  <si>
    <t>35歳以上女子の部</t>
    <rPh sb="2" eb="3">
      <t>サイ</t>
    </rPh>
    <rPh sb="3" eb="5">
      <t>イジョウ</t>
    </rPh>
    <rPh sb="5" eb="7">
      <t>ジョシ</t>
    </rPh>
    <rPh sb="8" eb="9">
      <t>ブ</t>
    </rPh>
    <phoneticPr fontId="2"/>
  </si>
  <si>
    <t>団体リスト</t>
    <rPh sb="0" eb="2">
      <t>ダンタイ</t>
    </rPh>
    <phoneticPr fontId="2"/>
  </si>
  <si>
    <t>団体リスト（西条市民総体用）</t>
    <rPh sb="0" eb="2">
      <t>ダンタイ</t>
    </rPh>
    <rPh sb="6" eb="10">
      <t>サイジョウシミン</t>
    </rPh>
    <rPh sb="10" eb="12">
      <t>ソウタイ</t>
    </rPh>
    <rPh sb="12" eb="13">
      <t>ヨウ</t>
    </rPh>
    <phoneticPr fontId="2"/>
  </si>
  <si>
    <t>No.</t>
    <phoneticPr fontId="2"/>
  </si>
  <si>
    <t>団体名</t>
    <rPh sb="0" eb="3">
      <t>ダンタイメイ</t>
    </rPh>
    <phoneticPr fontId="2"/>
  </si>
  <si>
    <t>ID</t>
    <phoneticPr fontId="2"/>
  </si>
  <si>
    <t>略称</t>
    <rPh sb="0" eb="2">
      <t>リャクショウ</t>
    </rPh>
    <phoneticPr fontId="2"/>
  </si>
  <si>
    <t>地区</t>
    <rPh sb="0" eb="2">
      <t>チク</t>
    </rPh>
    <phoneticPr fontId="2"/>
  </si>
  <si>
    <t>飯岡剣友会</t>
    <rPh sb="0" eb="2">
      <t>イイオカ</t>
    </rPh>
    <rPh sb="2" eb="5">
      <t>ケンユウカイ</t>
    </rPh>
    <phoneticPr fontId="2"/>
  </si>
  <si>
    <t>A-01</t>
    <phoneticPr fontId="2"/>
  </si>
  <si>
    <t>飯岡</t>
    <rPh sb="0" eb="2">
      <t>イイオカ</t>
    </rPh>
    <phoneticPr fontId="2"/>
  </si>
  <si>
    <t>西条</t>
    <rPh sb="0" eb="2">
      <t>サイジョウ</t>
    </rPh>
    <phoneticPr fontId="2"/>
  </si>
  <si>
    <t>大町剣道会</t>
    <rPh sb="0" eb="2">
      <t>オオマチ</t>
    </rPh>
    <rPh sb="2" eb="5">
      <t>ケンドウカイ</t>
    </rPh>
    <phoneticPr fontId="2"/>
  </si>
  <si>
    <t>A-02</t>
  </si>
  <si>
    <t>大町</t>
    <rPh sb="0" eb="2">
      <t>オオマチ</t>
    </rPh>
    <phoneticPr fontId="2"/>
  </si>
  <si>
    <t>神戸剣道会</t>
    <rPh sb="0" eb="2">
      <t>カンベ</t>
    </rPh>
    <rPh sb="2" eb="5">
      <t>ケンドウカイ</t>
    </rPh>
    <phoneticPr fontId="2"/>
  </si>
  <si>
    <t>A-03</t>
  </si>
  <si>
    <t>神戸</t>
    <rPh sb="0" eb="2">
      <t>カンベ</t>
    </rPh>
    <phoneticPr fontId="2"/>
  </si>
  <si>
    <t>西条剣道会</t>
    <rPh sb="0" eb="5">
      <t>サイジョウケンドウカイ</t>
    </rPh>
    <phoneticPr fontId="2"/>
  </si>
  <si>
    <t>A-04</t>
  </si>
  <si>
    <t>西条武徳殿</t>
    <rPh sb="0" eb="5">
      <t>サイジョウブトクデン</t>
    </rPh>
    <phoneticPr fontId="2"/>
  </si>
  <si>
    <t>A-05</t>
  </si>
  <si>
    <t>武徳殿</t>
    <rPh sb="0" eb="3">
      <t>ブトクデン</t>
    </rPh>
    <phoneticPr fontId="2"/>
  </si>
  <si>
    <t>氷見剣道会</t>
    <rPh sb="0" eb="2">
      <t>ヒミ</t>
    </rPh>
    <rPh sb="2" eb="5">
      <t>ケンドウカイ</t>
    </rPh>
    <phoneticPr fontId="2"/>
  </si>
  <si>
    <t>A-06</t>
  </si>
  <si>
    <t>氷見</t>
    <rPh sb="0" eb="2">
      <t>ヒミ</t>
    </rPh>
    <phoneticPr fontId="2"/>
  </si>
  <si>
    <t>愛媛建武館</t>
    <rPh sb="0" eb="5">
      <t>エヒメケンブカン</t>
    </rPh>
    <phoneticPr fontId="2"/>
  </si>
  <si>
    <t>A-07</t>
    <phoneticPr fontId="2"/>
  </si>
  <si>
    <t>建武館</t>
    <rPh sb="0" eb="3">
      <t>ケンブカン</t>
    </rPh>
    <phoneticPr fontId="2"/>
  </si>
  <si>
    <t>東予</t>
    <rPh sb="0" eb="2">
      <t>トウヨ</t>
    </rPh>
    <phoneticPr fontId="2"/>
  </si>
  <si>
    <t>楠河剣道会</t>
    <rPh sb="0" eb="2">
      <t>クスカワ</t>
    </rPh>
    <rPh sb="2" eb="5">
      <t>ケンドウカイ</t>
    </rPh>
    <phoneticPr fontId="2"/>
  </si>
  <si>
    <t>A-08</t>
  </si>
  <si>
    <t>楠河</t>
    <rPh sb="0" eb="2">
      <t>クスカワ</t>
    </rPh>
    <phoneticPr fontId="2"/>
  </si>
  <si>
    <t>周布剣道会</t>
    <rPh sb="0" eb="5">
      <t>シュウケンドウカイ</t>
    </rPh>
    <phoneticPr fontId="2"/>
  </si>
  <si>
    <t>A-09</t>
  </si>
  <si>
    <t>周布</t>
    <rPh sb="0" eb="2">
      <t>シュウ</t>
    </rPh>
    <phoneticPr fontId="2"/>
  </si>
  <si>
    <t>壬生川剣道会</t>
    <rPh sb="0" eb="3">
      <t>ニュウガワ</t>
    </rPh>
    <rPh sb="3" eb="6">
      <t>ケンドウカイ</t>
    </rPh>
    <phoneticPr fontId="2"/>
  </si>
  <si>
    <t>A-10</t>
  </si>
  <si>
    <t>壬生川</t>
    <rPh sb="0" eb="3">
      <t>ニュウガワ</t>
    </rPh>
    <phoneticPr fontId="2"/>
  </si>
  <si>
    <t>吉井剣道会</t>
    <rPh sb="0" eb="5">
      <t>ヨシイケンドウカイ</t>
    </rPh>
    <phoneticPr fontId="2"/>
  </si>
  <si>
    <t>A-11</t>
  </si>
  <si>
    <t>吉井</t>
    <rPh sb="0" eb="2">
      <t>ヨシイ</t>
    </rPh>
    <phoneticPr fontId="2"/>
  </si>
  <si>
    <t>吉岡剣道会</t>
    <rPh sb="0" eb="5">
      <t>ヨシオカケンドウカイ</t>
    </rPh>
    <phoneticPr fontId="2"/>
  </si>
  <si>
    <t>A-12</t>
  </si>
  <si>
    <t>吉岡</t>
    <rPh sb="0" eb="2">
      <t>ヨシオカ</t>
    </rPh>
    <phoneticPr fontId="2"/>
  </si>
  <si>
    <t>丹原町剣道連盟</t>
    <rPh sb="0" eb="3">
      <t>タンバラチョウ</t>
    </rPh>
    <rPh sb="3" eb="7">
      <t>ケンドウレンメイ</t>
    </rPh>
    <phoneticPr fontId="2"/>
  </si>
  <si>
    <t>A-13</t>
    <phoneticPr fontId="2"/>
  </si>
  <si>
    <t>丹原</t>
    <rPh sb="0" eb="2">
      <t>タンバラ</t>
    </rPh>
    <phoneticPr fontId="2"/>
  </si>
  <si>
    <t>周桑</t>
    <rPh sb="0" eb="2">
      <t>シュウソウ</t>
    </rPh>
    <phoneticPr fontId="2"/>
  </si>
  <si>
    <t>小松剣道会</t>
    <rPh sb="0" eb="2">
      <t>コマツ</t>
    </rPh>
    <rPh sb="2" eb="5">
      <t>ケンドウカイ</t>
    </rPh>
    <phoneticPr fontId="2"/>
  </si>
  <si>
    <t>A-14</t>
  </si>
  <si>
    <t>小松</t>
    <rPh sb="0" eb="2">
      <t>コマツ</t>
    </rPh>
    <phoneticPr fontId="2"/>
  </si>
  <si>
    <t>鱗道館</t>
    <rPh sb="0" eb="2">
      <t>リンドウ</t>
    </rPh>
    <rPh sb="2" eb="3">
      <t>カン</t>
    </rPh>
    <phoneticPr fontId="2"/>
  </si>
  <si>
    <t>A-15</t>
  </si>
  <si>
    <t>鱗道館</t>
    <rPh sb="0" eb="3">
      <t>リンドウカン</t>
    </rPh>
    <phoneticPr fontId="2"/>
  </si>
  <si>
    <t>石峯館</t>
    <rPh sb="0" eb="3">
      <t>セキホウカン</t>
    </rPh>
    <phoneticPr fontId="2"/>
  </si>
  <si>
    <t>A-16</t>
  </si>
  <si>
    <t>東予東中学校</t>
    <rPh sb="0" eb="2">
      <t>トウヨ</t>
    </rPh>
    <rPh sb="2" eb="3">
      <t>ヒガシ</t>
    </rPh>
    <rPh sb="3" eb="6">
      <t>チュウガッコウ</t>
    </rPh>
    <phoneticPr fontId="2"/>
  </si>
  <si>
    <t>B-01</t>
    <phoneticPr fontId="2"/>
  </si>
  <si>
    <t>東東中</t>
    <rPh sb="0" eb="1">
      <t>ヒガシ</t>
    </rPh>
    <rPh sb="1" eb="2">
      <t>ヒガシ</t>
    </rPh>
    <rPh sb="2" eb="3">
      <t>チュウ</t>
    </rPh>
    <phoneticPr fontId="2"/>
  </si>
  <si>
    <t>東予西中学校</t>
    <rPh sb="0" eb="2">
      <t>トウヨ</t>
    </rPh>
    <rPh sb="2" eb="3">
      <t>ニシ</t>
    </rPh>
    <rPh sb="3" eb="6">
      <t>チュウガッコウ</t>
    </rPh>
    <phoneticPr fontId="2"/>
  </si>
  <si>
    <t>B-02</t>
  </si>
  <si>
    <t>東西中</t>
    <rPh sb="0" eb="2">
      <t>トウザイ</t>
    </rPh>
    <rPh sb="2" eb="3">
      <t>チュウ</t>
    </rPh>
    <phoneticPr fontId="2"/>
  </si>
  <si>
    <t>河北中学校</t>
    <rPh sb="0" eb="2">
      <t>カホク</t>
    </rPh>
    <rPh sb="2" eb="5">
      <t>チュウガッコウ</t>
    </rPh>
    <phoneticPr fontId="2"/>
  </si>
  <si>
    <t>B-03</t>
  </si>
  <si>
    <t>河北中</t>
    <rPh sb="0" eb="2">
      <t>カホク</t>
    </rPh>
    <rPh sb="2" eb="3">
      <t>チュウ</t>
    </rPh>
    <phoneticPr fontId="2"/>
  </si>
  <si>
    <t>西条東中学校</t>
    <rPh sb="0" eb="2">
      <t>サイジョウ</t>
    </rPh>
    <rPh sb="2" eb="6">
      <t>ヒガシチュウガッコウ</t>
    </rPh>
    <phoneticPr fontId="2"/>
  </si>
  <si>
    <t>B-04</t>
  </si>
  <si>
    <t>西東中</t>
    <rPh sb="0" eb="1">
      <t>ニシ</t>
    </rPh>
    <rPh sb="1" eb="2">
      <t>ヒガシ</t>
    </rPh>
    <rPh sb="2" eb="3">
      <t>チュウ</t>
    </rPh>
    <phoneticPr fontId="2"/>
  </si>
  <si>
    <t>西条西中学校</t>
    <rPh sb="0" eb="2">
      <t>サイジョウ</t>
    </rPh>
    <rPh sb="2" eb="3">
      <t>ニシ</t>
    </rPh>
    <rPh sb="3" eb="6">
      <t>チュウガッコウ</t>
    </rPh>
    <phoneticPr fontId="2"/>
  </si>
  <si>
    <t>B-05</t>
  </si>
  <si>
    <t>西西中</t>
    <rPh sb="0" eb="1">
      <t>ニシ</t>
    </rPh>
    <rPh sb="1" eb="2">
      <t>ニシ</t>
    </rPh>
    <rPh sb="2" eb="3">
      <t>チュウ</t>
    </rPh>
    <phoneticPr fontId="2"/>
  </si>
  <si>
    <t>西条南中学校</t>
    <rPh sb="0" eb="2">
      <t>サイジョウ</t>
    </rPh>
    <rPh sb="2" eb="3">
      <t>ミナミ</t>
    </rPh>
    <rPh sb="3" eb="6">
      <t>チュウガッコウ</t>
    </rPh>
    <phoneticPr fontId="2"/>
  </si>
  <si>
    <t>B-06</t>
  </si>
  <si>
    <t>西南中</t>
    <rPh sb="0" eb="1">
      <t>ニシ</t>
    </rPh>
    <rPh sb="1" eb="2">
      <t>ミナミ</t>
    </rPh>
    <rPh sb="2" eb="3">
      <t>チュウ</t>
    </rPh>
    <phoneticPr fontId="2"/>
  </si>
  <si>
    <t>西条北中学校</t>
    <rPh sb="0" eb="2">
      <t>サイジョウ</t>
    </rPh>
    <rPh sb="2" eb="3">
      <t>キタ</t>
    </rPh>
    <rPh sb="3" eb="6">
      <t>チュウガッコウ</t>
    </rPh>
    <phoneticPr fontId="2"/>
  </si>
  <si>
    <t>B-07</t>
  </si>
  <si>
    <t>西北中</t>
    <rPh sb="0" eb="1">
      <t>ニシ</t>
    </rPh>
    <rPh sb="1" eb="2">
      <t>キタ</t>
    </rPh>
    <rPh sb="2" eb="3">
      <t>チュウ</t>
    </rPh>
    <phoneticPr fontId="2"/>
  </si>
  <si>
    <t>丹原東中学校</t>
    <rPh sb="0" eb="2">
      <t>タンバラ</t>
    </rPh>
    <rPh sb="2" eb="3">
      <t>ヒガシ</t>
    </rPh>
    <rPh sb="3" eb="6">
      <t>チュウガッコウ</t>
    </rPh>
    <phoneticPr fontId="2"/>
  </si>
  <si>
    <t>B-08</t>
  </si>
  <si>
    <t>丹東中</t>
    <rPh sb="0" eb="1">
      <t>タン</t>
    </rPh>
    <rPh sb="1" eb="2">
      <t>ヒガシ</t>
    </rPh>
    <rPh sb="2" eb="3">
      <t>チュウ</t>
    </rPh>
    <phoneticPr fontId="2"/>
  </si>
  <si>
    <t>小松中学校</t>
    <rPh sb="0" eb="5">
      <t>コマツチュウガッコウ</t>
    </rPh>
    <phoneticPr fontId="2"/>
  </si>
  <si>
    <t>B-09</t>
  </si>
  <si>
    <t>小松中</t>
    <rPh sb="0" eb="2">
      <t>コマツ</t>
    </rPh>
    <rPh sb="2" eb="3">
      <t>チュウ</t>
    </rPh>
    <phoneticPr fontId="2"/>
  </si>
  <si>
    <t>東予総合高校</t>
    <rPh sb="0" eb="2">
      <t>トウヨ</t>
    </rPh>
    <rPh sb="2" eb="4">
      <t>ソウゴウ</t>
    </rPh>
    <rPh sb="4" eb="6">
      <t>コウコウ</t>
    </rPh>
    <phoneticPr fontId="2"/>
  </si>
  <si>
    <t>C-01</t>
    <phoneticPr fontId="2"/>
  </si>
  <si>
    <t>東予高</t>
    <rPh sb="0" eb="2">
      <t>トウヨ</t>
    </rPh>
    <rPh sb="2" eb="3">
      <t>コウ</t>
    </rPh>
    <phoneticPr fontId="2"/>
  </si>
  <si>
    <t>東予総高</t>
    <rPh sb="0" eb="2">
      <t>トウヨ</t>
    </rPh>
    <rPh sb="2" eb="4">
      <t>ソウダカ</t>
    </rPh>
    <rPh sb="3" eb="4">
      <t>コウ</t>
    </rPh>
    <phoneticPr fontId="2"/>
  </si>
  <si>
    <t>西条高校</t>
    <rPh sb="0" eb="4">
      <t>サイジョウコウコウ</t>
    </rPh>
    <phoneticPr fontId="2"/>
  </si>
  <si>
    <t>C-02</t>
  </si>
  <si>
    <t>西条高</t>
    <rPh sb="0" eb="2">
      <t>サイジョウ</t>
    </rPh>
    <rPh sb="2" eb="3">
      <t>コウ</t>
    </rPh>
    <phoneticPr fontId="2"/>
  </si>
  <si>
    <t>西条農業高校</t>
    <rPh sb="0" eb="2">
      <t>サイジョウ</t>
    </rPh>
    <rPh sb="2" eb="6">
      <t>ノウギョウコウコウ</t>
    </rPh>
    <phoneticPr fontId="2"/>
  </si>
  <si>
    <t>C-03</t>
  </si>
  <si>
    <t>西農高</t>
    <rPh sb="0" eb="1">
      <t>ニシ</t>
    </rPh>
    <rPh sb="1" eb="2">
      <t>ノウ</t>
    </rPh>
    <rPh sb="2" eb="3">
      <t>ダカ</t>
    </rPh>
    <phoneticPr fontId="2"/>
  </si>
  <si>
    <t>小松高校</t>
    <rPh sb="0" eb="2">
      <t>コマツ</t>
    </rPh>
    <rPh sb="2" eb="4">
      <t>コウコウ</t>
    </rPh>
    <phoneticPr fontId="2"/>
  </si>
  <si>
    <t>C-04</t>
  </si>
  <si>
    <t>小松高</t>
    <rPh sb="0" eb="2">
      <t>コマツ</t>
    </rPh>
    <rPh sb="2" eb="3">
      <t>コウ</t>
    </rPh>
    <phoneticPr fontId="2"/>
  </si>
  <si>
    <t>丹原高校</t>
    <rPh sb="0" eb="2">
      <t>タンバラ</t>
    </rPh>
    <rPh sb="2" eb="4">
      <t>コウコウ</t>
    </rPh>
    <phoneticPr fontId="2"/>
  </si>
  <si>
    <t>C-05</t>
  </si>
  <si>
    <t>丹原高</t>
    <rPh sb="0" eb="2">
      <t>タンバラ</t>
    </rPh>
    <rPh sb="2" eb="3">
      <t>コウ</t>
    </rPh>
    <phoneticPr fontId="2"/>
  </si>
  <si>
    <t>西条武徳殿スポーツ少年団</t>
    <rPh sb="0" eb="5">
      <t>サイジョウブトクデン</t>
    </rPh>
    <rPh sb="9" eb="12">
      <t>ショウネンダン</t>
    </rPh>
    <phoneticPr fontId="2"/>
  </si>
  <si>
    <t>S-1</t>
    <phoneticPr fontId="2"/>
  </si>
  <si>
    <t>丹原・東予総合高校</t>
    <rPh sb="0" eb="2">
      <t>タンバラ</t>
    </rPh>
    <rPh sb="3" eb="5">
      <t>トウヨ</t>
    </rPh>
    <rPh sb="5" eb="7">
      <t>ソウゴウ</t>
    </rPh>
    <rPh sb="7" eb="9">
      <t>コウコウ</t>
    </rPh>
    <phoneticPr fontId="2"/>
  </si>
  <si>
    <t>丹東高</t>
    <rPh sb="0" eb="1">
      <t>タン</t>
    </rPh>
    <rPh sb="1" eb="2">
      <t>ヒガシ</t>
    </rPh>
    <rPh sb="2" eb="3">
      <t>コウ</t>
    </rPh>
    <phoneticPr fontId="2"/>
  </si>
  <si>
    <t>建武館スポーツ少年団</t>
    <rPh sb="0" eb="3">
      <t>ケンブカン</t>
    </rPh>
    <rPh sb="7" eb="10">
      <t>ショウネンダン</t>
    </rPh>
    <phoneticPr fontId="2"/>
  </si>
  <si>
    <t>S-2</t>
  </si>
  <si>
    <t>楠河剣道スポーツ少年団</t>
    <rPh sb="0" eb="2">
      <t>クスカワ</t>
    </rPh>
    <rPh sb="2" eb="4">
      <t>ケンドウ</t>
    </rPh>
    <rPh sb="8" eb="11">
      <t>ショウネンダン</t>
    </rPh>
    <phoneticPr fontId="2"/>
  </si>
  <si>
    <t>S-3</t>
  </si>
  <si>
    <t>周布剣道スポーツ少年団</t>
    <rPh sb="0" eb="2">
      <t>シュウ</t>
    </rPh>
    <rPh sb="2" eb="4">
      <t>ケンドウ</t>
    </rPh>
    <rPh sb="8" eb="11">
      <t>ショウネンダン</t>
    </rPh>
    <phoneticPr fontId="2"/>
  </si>
  <si>
    <t>S-4</t>
  </si>
  <si>
    <t>壬生川スポーツ少年団</t>
    <rPh sb="0" eb="3">
      <t>ニュウガワ</t>
    </rPh>
    <rPh sb="7" eb="10">
      <t>ショウネンダン</t>
    </rPh>
    <phoneticPr fontId="2"/>
  </si>
  <si>
    <t>S-5</t>
  </si>
  <si>
    <t>吉岡スポーツ少年団</t>
    <rPh sb="0" eb="2">
      <t>ヨシオカ</t>
    </rPh>
    <rPh sb="6" eb="9">
      <t>ショウネンダン</t>
    </rPh>
    <phoneticPr fontId="2"/>
  </si>
  <si>
    <t>S-6</t>
  </si>
  <si>
    <t>丹原町剣道スポーツ少年団</t>
    <rPh sb="0" eb="2">
      <t>タンバラ</t>
    </rPh>
    <rPh sb="2" eb="3">
      <t>チョウ</t>
    </rPh>
    <rPh sb="3" eb="5">
      <t>ケンドウ</t>
    </rPh>
    <rPh sb="9" eb="12">
      <t>ショウネンダン</t>
    </rPh>
    <phoneticPr fontId="2"/>
  </si>
  <si>
    <t>S-7</t>
  </si>
  <si>
    <t>鱗道館スポーツ少年団</t>
    <rPh sb="0" eb="2">
      <t>リンドウ</t>
    </rPh>
    <rPh sb="2" eb="3">
      <t>カン</t>
    </rPh>
    <rPh sb="7" eb="10">
      <t>ショウネンダン</t>
    </rPh>
    <phoneticPr fontId="2"/>
  </si>
  <si>
    <t>S-8</t>
  </si>
  <si>
    <t>石峯館スポーツ少年団</t>
    <rPh sb="0" eb="3">
      <t>セキホウカン</t>
    </rPh>
    <rPh sb="7" eb="10">
      <t>ショウネンダン</t>
    </rPh>
    <phoneticPr fontId="2"/>
  </si>
  <si>
    <t>S-9</t>
  </si>
  <si>
    <t>団体リスト（西条市スポ少用）</t>
    <rPh sb="0" eb="2">
      <t>ダンタイ</t>
    </rPh>
    <rPh sb="6" eb="9">
      <t>サイジョウシ</t>
    </rPh>
    <rPh sb="11" eb="12">
      <t>ショウ</t>
    </rPh>
    <rPh sb="12" eb="13">
      <t>ヨウ</t>
    </rPh>
    <phoneticPr fontId="2"/>
  </si>
  <si>
    <t>C-06</t>
  </si>
  <si>
    <t>高校生男子</t>
    <rPh sb="0" eb="3">
      <t>コウコウセイ</t>
    </rPh>
    <rPh sb="3" eb="5">
      <t>ダンシ</t>
    </rPh>
    <phoneticPr fontId="2"/>
  </si>
  <si>
    <t>高校生女子</t>
    <rPh sb="0" eb="3">
      <t>コウコウセイ</t>
    </rPh>
    <rPh sb="3" eb="5">
      <t>ジョシ</t>
    </rPh>
    <phoneticPr fontId="2"/>
  </si>
  <si>
    <t>中学生男子</t>
    <rPh sb="0" eb="3">
      <t>チュウガクセイ</t>
    </rPh>
    <rPh sb="3" eb="5">
      <t>ダンシ</t>
    </rPh>
    <phoneticPr fontId="2"/>
  </si>
  <si>
    <t>中学生女子</t>
    <rPh sb="0" eb="3">
      <t>チュウガクセイ</t>
    </rPh>
    <rPh sb="3" eb="5">
      <t>ジョシ</t>
    </rPh>
    <phoneticPr fontId="2"/>
  </si>
  <si>
    <t>34歳以下男子</t>
    <rPh sb="2" eb="5">
      <t>サイイカ</t>
    </rPh>
    <rPh sb="5" eb="7">
      <t>ダンシ</t>
    </rPh>
    <phoneticPr fontId="2"/>
  </si>
  <si>
    <t>35歳以上男子</t>
    <rPh sb="2" eb="5">
      <t>サイイジョウ</t>
    </rPh>
    <rPh sb="5" eb="7">
      <t>ダンシ</t>
    </rPh>
    <phoneticPr fontId="2"/>
  </si>
  <si>
    <t>45歳以上</t>
    <rPh sb="2" eb="5">
      <t>サイイジョウ</t>
    </rPh>
    <phoneticPr fontId="2"/>
  </si>
  <si>
    <t>60歳以上</t>
    <rPh sb="2" eb="5">
      <t>サイイジョウ</t>
    </rPh>
    <phoneticPr fontId="2"/>
  </si>
  <si>
    <t>60歳以上の部</t>
    <rPh sb="2" eb="3">
      <t>サイ</t>
    </rPh>
    <rPh sb="3" eb="5">
      <t>イジョウ</t>
    </rPh>
    <rPh sb="6" eb="7">
      <t>ブ</t>
    </rPh>
    <phoneticPr fontId="2"/>
  </si>
  <si>
    <t>45歳以上の部</t>
    <rPh sb="2" eb="3">
      <t>サイ</t>
    </rPh>
    <rPh sb="3" eb="5">
      <t>イジョウ</t>
    </rPh>
    <rPh sb="6" eb="7">
      <t>ブ</t>
    </rPh>
    <phoneticPr fontId="2"/>
  </si>
  <si>
    <t>34歳以下女子</t>
    <rPh sb="2" eb="5">
      <t>サイイカ</t>
    </rPh>
    <rPh sb="5" eb="7">
      <t>ジョシ</t>
    </rPh>
    <phoneticPr fontId="2"/>
  </si>
  <si>
    <t>35歳以上女子</t>
    <rPh sb="2" eb="5">
      <t>サイイジョウ</t>
    </rPh>
    <rPh sb="5" eb="7">
      <t>ジョシ</t>
    </rPh>
    <phoneticPr fontId="2"/>
  </si>
  <si>
    <t>審判員</t>
    <rPh sb="0" eb="3">
      <t>シンパンイン</t>
    </rPh>
    <phoneticPr fontId="2"/>
  </si>
  <si>
    <t>大会役員</t>
    <rPh sb="0" eb="4">
      <t>タイカイヤクイン</t>
    </rPh>
    <phoneticPr fontId="2"/>
  </si>
  <si>
    <t>name</t>
    <phoneticPr fontId="2"/>
  </si>
  <si>
    <t>no_a</t>
    <phoneticPr fontId="2"/>
  </si>
  <si>
    <t>id</t>
    <phoneticPr fontId="2"/>
  </si>
  <si>
    <t>member_name</t>
    <phoneticPr fontId="2"/>
  </si>
  <si>
    <t>lv</t>
    <phoneticPr fontId="2"/>
  </si>
  <si>
    <t>order</t>
    <phoneticPr fontId="2"/>
  </si>
  <si>
    <t>tA</t>
    <phoneticPr fontId="2"/>
  </si>
  <si>
    <t>tB</t>
    <phoneticPr fontId="2"/>
  </si>
  <si>
    <t>tC</t>
    <phoneticPr fontId="2"/>
  </si>
  <si>
    <t>tD</t>
    <phoneticPr fontId="2"/>
  </si>
  <si>
    <t>tE</t>
    <phoneticPr fontId="2"/>
  </si>
  <si>
    <t>tF</t>
    <phoneticPr fontId="2"/>
  </si>
  <si>
    <t>tG</t>
    <phoneticPr fontId="2"/>
  </si>
  <si>
    <t>tH</t>
    <phoneticPr fontId="2"/>
  </si>
  <si>
    <t>JB</t>
    <phoneticPr fontId="2"/>
  </si>
  <si>
    <t>JG</t>
    <phoneticPr fontId="2"/>
  </si>
  <si>
    <t>HB</t>
    <phoneticPr fontId="2"/>
  </si>
  <si>
    <t>HG</t>
    <phoneticPr fontId="2"/>
  </si>
  <si>
    <t>MA</t>
    <phoneticPr fontId="2"/>
  </si>
  <si>
    <t>MB</t>
    <phoneticPr fontId="2"/>
  </si>
  <si>
    <t>MC</t>
    <phoneticPr fontId="2"/>
  </si>
  <si>
    <t>MD</t>
    <phoneticPr fontId="2"/>
  </si>
  <si>
    <t>WA</t>
    <phoneticPr fontId="2"/>
  </si>
  <si>
    <t>WB</t>
    <phoneticPr fontId="2"/>
  </si>
  <si>
    <t>JM</t>
    <phoneticPr fontId="2"/>
  </si>
  <si>
    <t>MS</t>
    <phoneticPr fontId="2"/>
  </si>
  <si>
    <t>no_ck</t>
    <phoneticPr fontId="2"/>
  </si>
  <si>
    <t>check_name</t>
    <phoneticPr fontId="2"/>
  </si>
  <si>
    <t>check</t>
    <phoneticPr fontId="2"/>
  </si>
  <si>
    <t>indiv</t>
    <phoneticPr fontId="2"/>
  </si>
  <si>
    <t>team</t>
    <phoneticPr fontId="2"/>
  </si>
  <si>
    <t>flag</t>
    <phoneticPr fontId="2"/>
  </si>
  <si>
    <t>No_</t>
    <phoneticPr fontId="2"/>
  </si>
  <si>
    <t>参加者リストに貼り付け</t>
    <rPh sb="0" eb="3">
      <t>サンカシャ</t>
    </rPh>
    <rPh sb="7" eb="8">
      <t>ハ</t>
    </rPh>
    <rPh sb="9" eb="10">
      <t>ツ</t>
    </rPh>
    <phoneticPr fontId="2"/>
  </si>
  <si>
    <t>Member_Name</t>
    <phoneticPr fontId="2"/>
  </si>
  <si>
    <t>Club</t>
    <phoneticPr fontId="2"/>
  </si>
  <si>
    <t>Lv</t>
    <phoneticPr fontId="2"/>
  </si>
  <si>
    <t>Indvi</t>
    <phoneticPr fontId="2"/>
  </si>
  <si>
    <t>Team</t>
    <phoneticPr fontId="2"/>
  </si>
  <si>
    <t>Order</t>
    <phoneticPr fontId="2"/>
  </si>
  <si>
    <t>〇</t>
    <phoneticPr fontId="2"/>
  </si>
  <si>
    <t>oder</t>
    <phoneticPr fontId="2"/>
  </si>
  <si>
    <t>indvi</t>
    <phoneticPr fontId="2"/>
  </si>
  <si>
    <t>第21回西条市民総合体育大会 剣道競技　参加申込書</t>
    <rPh sb="0" eb="1">
      <t>ダイ</t>
    </rPh>
    <rPh sb="3" eb="4">
      <t>カイ</t>
    </rPh>
    <rPh sb="4" eb="6">
      <t>サイジョウ</t>
    </rPh>
    <rPh sb="6" eb="8">
      <t>シミン</t>
    </rPh>
    <rPh sb="8" eb="10">
      <t>ソウゴウ</t>
    </rPh>
    <rPh sb="10" eb="12">
      <t>タイイク</t>
    </rPh>
    <rPh sb="12" eb="14">
      <t>タイカイ</t>
    </rPh>
    <rPh sb="15" eb="19">
      <t>ケンドウキョウギ</t>
    </rPh>
    <rPh sb="20" eb="22">
      <t>サンカ</t>
    </rPh>
    <rPh sb="22" eb="25">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</si>
</sst>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個&quot;"/>
  </numFmts>
  <fonts count="20">
    <font>
      <sz val="11"/>
      <color theme="1"/>
      <name val="Yu Gothic"/>
      <family val="2"/>
      <scheme val="minor"/>
    </font>
    <font>
      <sz val="11"/>
      <color theme="1"/>
      <name val="Meiryo UI"/>
      <family val="3"/>
      <charset val="128"/>
    </font>
    <font>
      <sz val="6"/>
      <name val="Yu Gothic"/>
      <family val="3"/>
      <charset val="128"/>
      <scheme val="minor"/>
    </font>
    <font>
      <sz val="10"/>
      <color theme="1"/>
      <name val="Meiryo UI"/>
      <family val="3"/>
      <charset val="128"/>
    </font>
    <font>
      <sz val="9"/>
      <color theme="1"/>
      <name val="Meiryo UI"/>
      <family val="3"/>
      <charset val="128"/>
    </font>
    <font>
      <b/>
      <sz val="10"/>
      <color theme="1"/>
      <name val="Meiryo UI"/>
      <family val="3"/>
      <charset val="128"/>
    </font>
    <font>
      <b/>
      <sz val="10"/>
      <color rgb="FFFF0000"/>
      <name val="Meiryo UI"/>
      <family val="3"/>
      <charset val="128"/>
    </font>
    <font>
      <sz val="10"/>
      <color rgb="FFFF0000"/>
      <name val="Meiryo UI"/>
      <family val="3"/>
      <charset val="128"/>
    </font>
    <font>
      <sz val="10"/>
      <name val="Meiryo UI"/>
      <family val="3"/>
      <charset val="128"/>
    </font>
    <font>
      <sz val="8"/>
      <color theme="1"/>
      <name val="Meiryo UI"/>
      <family val="3"/>
      <charset val="128"/>
    </font>
    <font>
      <b/>
      <sz val="14"/>
      <color rgb="FFFF0000"/>
      <name val="Meiryo UI"/>
      <family val="3"/>
      <charset val="128"/>
    </font>
    <font>
      <b/>
      <sz val="8"/>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b/>
      <sz val="8"/>
      <color rgb="FFFF0000"/>
      <name val="Meiryo UI"/>
      <family val="3"/>
      <charset val="128"/>
    </font>
    <font>
      <sz val="9"/>
      <color theme="1"/>
      <name val="メイリオ"/>
      <family val="3"/>
      <charset val="128"/>
    </font>
    <font>
      <sz val="8"/>
      <color rgb="FFFF0000"/>
      <name val="Meiryo UI"/>
      <family val="3"/>
      <charset val="128"/>
    </font>
    <font>
      <b/>
      <sz val="7.5"/>
      <color theme="1"/>
      <name val="Meiryo UI"/>
      <family val="3"/>
      <charset val="128"/>
    </font>
    <font>
      <b/>
      <sz val="12"/>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1">
    <xf numFmtId="0" fontId="0" fillId="0" borderId="0"/>
  </cellStyleXfs>
  <cellXfs count="108">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distributed" vertical="center" indent="1"/>
    </xf>
    <xf numFmtId="0" fontId="3" fillId="0" borderId="5" xfId="0" applyFont="1" applyBorder="1" applyAlignment="1">
      <alignment vertical="center"/>
    </xf>
    <xf numFmtId="0" fontId="3" fillId="0" borderId="8" xfId="0" applyFont="1" applyBorder="1" applyAlignment="1">
      <alignment horizontal="distributed" vertical="center" indent="1"/>
    </xf>
    <xf numFmtId="0" fontId="3"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horizontal="left" vertical="center" indent="1"/>
    </xf>
    <xf numFmtId="0" fontId="6" fillId="2" borderId="0" xfId="0" applyFont="1" applyFill="1" applyAlignment="1">
      <alignment horizontal="right" vertical="center"/>
    </xf>
    <xf numFmtId="0" fontId="3" fillId="2" borderId="0" xfId="0" applyFont="1" applyFill="1" applyAlignment="1">
      <alignment horizontal="right" vertical="center"/>
    </xf>
    <xf numFmtId="0" fontId="5" fillId="2" borderId="0" xfId="0" applyFont="1" applyFill="1" applyAlignment="1">
      <alignment vertical="center"/>
    </xf>
    <xf numFmtId="0" fontId="3" fillId="2" borderId="0" xfId="0" applyFont="1" applyFill="1" applyAlignment="1">
      <alignment horizontal="left" vertical="center" indent="1"/>
    </xf>
    <xf numFmtId="0" fontId="3" fillId="2" borderId="0" xfId="0" applyFont="1" applyFill="1" applyAlignment="1">
      <alignment horizontal="left" vertical="center"/>
    </xf>
    <xf numFmtId="0" fontId="3" fillId="2" borderId="0" xfId="0" applyFont="1" applyFill="1" applyAlignment="1">
      <alignment horizontal="center" vertical="center"/>
    </xf>
    <xf numFmtId="0" fontId="9" fillId="2" borderId="0" xfId="0" applyFont="1" applyFill="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9" fillId="2" borderId="0" xfId="0" applyFont="1" applyFill="1"/>
    <xf numFmtId="176" fontId="10" fillId="0" borderId="1" xfId="0" applyNumberFormat="1" applyFont="1" applyBorder="1" applyAlignment="1">
      <alignment vertical="center"/>
    </xf>
    <xf numFmtId="0" fontId="11" fillId="2" borderId="0" xfId="0" applyFont="1" applyFill="1" applyAlignment="1">
      <alignment vertical="top"/>
    </xf>
    <xf numFmtId="0" fontId="4" fillId="2" borderId="0" xfId="0" applyFont="1" applyFill="1"/>
    <xf numFmtId="0" fontId="11" fillId="2" borderId="0" xfId="0" applyFont="1" applyFill="1"/>
    <xf numFmtId="0" fontId="13" fillId="2" borderId="0" xfId="0" applyFont="1" applyFill="1" applyAlignment="1">
      <alignment vertical="center"/>
    </xf>
    <xf numFmtId="0" fontId="7" fillId="2" borderId="0" xfId="0" applyFont="1" applyFill="1"/>
    <xf numFmtId="0" fontId="14" fillId="2" borderId="0" xfId="0" applyFont="1" applyFill="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6" borderId="13" xfId="0" applyFont="1" applyFill="1" applyBorder="1" applyAlignment="1">
      <alignment vertical="center"/>
    </xf>
    <xf numFmtId="0" fontId="3" fillId="6" borderId="0" xfId="0" applyFont="1" applyFill="1" applyAlignment="1">
      <alignment vertical="center"/>
    </xf>
    <xf numFmtId="0" fontId="12" fillId="6" borderId="0" xfId="0" applyFont="1" applyFill="1" applyAlignment="1">
      <alignment horizontal="center" vertical="center"/>
    </xf>
    <xf numFmtId="0" fontId="3" fillId="6" borderId="14" xfId="0" applyFont="1" applyFill="1" applyBorder="1" applyAlignment="1">
      <alignment vertical="center"/>
    </xf>
    <xf numFmtId="0" fontId="3" fillId="0" borderId="1" xfId="0" applyFont="1" applyBorder="1" applyAlignment="1">
      <alignment horizontal="center" vertical="center" shrinkToFit="1"/>
    </xf>
    <xf numFmtId="0" fontId="15" fillId="2" borderId="0" xfId="0" applyFont="1" applyFill="1" applyAlignment="1">
      <alignment vertical="center"/>
    </xf>
    <xf numFmtId="0" fontId="3" fillId="7" borderId="1" xfId="0" applyFont="1" applyFill="1" applyBorder="1" applyAlignment="1">
      <alignment horizontal="center" vertical="center"/>
    </xf>
    <xf numFmtId="0" fontId="3" fillId="7" borderId="1" xfId="0" applyFont="1" applyFill="1" applyBorder="1" applyAlignment="1">
      <alignment horizontal="distributed" vertical="center" indent="1"/>
    </xf>
    <xf numFmtId="0" fontId="3" fillId="7" borderId="20" xfId="0" applyFont="1" applyFill="1" applyBorder="1" applyAlignment="1">
      <alignment horizontal="distributed" vertical="center" indent="1"/>
    </xf>
    <xf numFmtId="0" fontId="3" fillId="7" borderId="21" xfId="0" applyFont="1" applyFill="1" applyBorder="1" applyAlignment="1">
      <alignment horizontal="distributed" vertical="center" indent="1"/>
    </xf>
    <xf numFmtId="0" fontId="8" fillId="7" borderId="22" xfId="0" applyFont="1" applyFill="1" applyBorder="1" applyAlignment="1">
      <alignment horizontal="distributed" vertical="center" indent="1"/>
    </xf>
    <xf numFmtId="0" fontId="3" fillId="7" borderId="1" xfId="0" applyFont="1" applyFill="1" applyBorder="1" applyAlignment="1">
      <alignment horizontal="left" vertical="center"/>
    </xf>
    <xf numFmtId="0" fontId="8" fillId="7" borderId="1" xfId="0" applyFont="1" applyFill="1" applyBorder="1" applyAlignment="1">
      <alignment horizontal="center" vertical="center"/>
    </xf>
    <xf numFmtId="0" fontId="3" fillId="7" borderId="1" xfId="0" applyFont="1" applyFill="1" applyBorder="1" applyAlignment="1">
      <alignment vertical="center"/>
    </xf>
    <xf numFmtId="0" fontId="3" fillId="7" borderId="1" xfId="0" applyFont="1" applyFill="1" applyBorder="1" applyAlignment="1">
      <alignment horizontal="distributed" vertical="center" indent="2"/>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15" fillId="2" borderId="0" xfId="0" applyFont="1" applyFill="1" applyAlignment="1">
      <alignment horizontal="left" vertical="center" indent="1"/>
    </xf>
    <xf numFmtId="0" fontId="17" fillId="2" borderId="13" xfId="0" applyFont="1" applyFill="1" applyBorder="1" applyAlignment="1">
      <alignment horizontal="left" vertical="center" indent="1"/>
    </xf>
    <xf numFmtId="0" fontId="17" fillId="2" borderId="0" xfId="0" applyFont="1" applyFill="1" applyAlignment="1">
      <alignment horizontal="left" vertical="center" indent="1"/>
    </xf>
    <xf numFmtId="0" fontId="17" fillId="2" borderId="14" xfId="0" applyFont="1" applyFill="1" applyBorder="1" applyAlignment="1">
      <alignment horizontal="left" vertical="center" indent="1"/>
    </xf>
    <xf numFmtId="0" fontId="17" fillId="0" borderId="0" xfId="0" applyFont="1" applyAlignment="1">
      <alignment horizontal="left" vertical="center" indent="1"/>
    </xf>
    <xf numFmtId="0" fontId="18" fillId="2" borderId="0" xfId="0" applyFont="1" applyFill="1"/>
    <xf numFmtId="0" fontId="9" fillId="2" borderId="0" xfId="0" applyFont="1" applyFill="1" applyAlignment="1">
      <alignment horizontal="left"/>
    </xf>
    <xf numFmtId="0" fontId="3" fillId="8" borderId="20" xfId="0" applyFont="1" applyFill="1" applyBorder="1" applyAlignment="1">
      <alignment vertical="center"/>
    </xf>
    <xf numFmtId="0" fontId="3" fillId="8" borderId="21" xfId="0" applyFont="1" applyFill="1" applyBorder="1" applyAlignment="1">
      <alignment vertical="center"/>
    </xf>
    <xf numFmtId="0" fontId="11" fillId="7" borderId="23" xfId="0" applyFont="1" applyFill="1" applyBorder="1" applyAlignment="1">
      <alignment horizontal="centerContinuous" vertical="center"/>
    </xf>
    <xf numFmtId="0" fontId="3" fillId="7" borderId="24" xfId="0" applyFont="1" applyFill="1" applyBorder="1" applyAlignment="1">
      <alignment horizontal="centerContinuous" vertical="center"/>
    </xf>
    <xf numFmtId="0" fontId="13" fillId="3" borderId="1" xfId="0" applyFont="1" applyFill="1" applyBorder="1" applyAlignment="1">
      <alignment horizontal="center" vertical="center"/>
    </xf>
    <xf numFmtId="0" fontId="18" fillId="2" borderId="0" xfId="0" applyFont="1" applyFill="1" applyAlignment="1">
      <alignment horizontal="right"/>
    </xf>
    <xf numFmtId="0" fontId="1" fillId="0" borderId="0" xfId="0" applyFont="1"/>
    <xf numFmtId="0" fontId="16" fillId="0" borderId="0" xfId="0" applyFont="1" applyAlignment="1">
      <alignment vertical="center"/>
    </xf>
    <xf numFmtId="0" fontId="16" fillId="0" borderId="1" xfId="0" applyFont="1" applyBorder="1" applyAlignment="1">
      <alignment vertical="center"/>
    </xf>
    <xf numFmtId="0" fontId="19" fillId="3" borderId="1" xfId="0" applyFont="1" applyFill="1" applyBorder="1" applyAlignment="1">
      <alignment horizontal="left" vertical="center" indent="1"/>
    </xf>
    <xf numFmtId="0" fontId="1" fillId="0" borderId="0" xfId="0" applyFont="1" applyAlignment="1">
      <alignment horizontal="center"/>
    </xf>
    <xf numFmtId="0" fontId="1" fillId="0" borderId="1" xfId="0" applyFont="1" applyBorder="1" applyAlignment="1">
      <alignment horizontal="center"/>
    </xf>
    <xf numFmtId="0" fontId="1" fillId="4" borderId="1" xfId="0" applyFont="1" applyFill="1" applyBorder="1"/>
    <xf numFmtId="0" fontId="1" fillId="4" borderId="1" xfId="0" applyFont="1" applyFill="1" applyBorder="1" applyAlignment="1">
      <alignment horizontal="centerContinuous"/>
    </xf>
    <xf numFmtId="0" fontId="1" fillId="0" borderId="24" xfId="0" applyFont="1" applyBorder="1" applyAlignment="1">
      <alignment horizontal="center"/>
    </xf>
    <xf numFmtId="0" fontId="1" fillId="0" borderId="19" xfId="0" applyFont="1" applyBorder="1" applyAlignment="1">
      <alignment horizontal="center"/>
    </xf>
    <xf numFmtId="0" fontId="1" fillId="8" borderId="1" xfId="0" applyFont="1" applyFill="1" applyBorder="1" applyAlignment="1">
      <alignment horizontal="centerContinuous"/>
    </xf>
    <xf numFmtId="0" fontId="1" fillId="9" borderId="1" xfId="0" applyFont="1" applyFill="1" applyBorder="1" applyAlignment="1">
      <alignment horizontal="centerContinuous"/>
    </xf>
    <xf numFmtId="0" fontId="1" fillId="5" borderId="1" xfId="0" applyFont="1" applyFill="1" applyBorder="1" applyAlignment="1">
      <alignment horizontal="centerContinuous"/>
    </xf>
    <xf numFmtId="0" fontId="1" fillId="10" borderId="1" xfId="0" applyFont="1" applyFill="1" applyBorder="1" applyAlignment="1">
      <alignment horizontal="centerContinuous"/>
    </xf>
    <xf numFmtId="0" fontId="1" fillId="0" borderId="2" xfId="0" applyFont="1" applyBorder="1"/>
    <xf numFmtId="0" fontId="1" fillId="0" borderId="3" xfId="0" applyFont="1" applyBorder="1"/>
    <xf numFmtId="0" fontId="1" fillId="0" borderId="3" xfId="0" applyFont="1" applyBorder="1" applyAlignment="1">
      <alignment horizontal="center"/>
    </xf>
    <xf numFmtId="0" fontId="1" fillId="0" borderId="8" xfId="0" applyFont="1" applyBorder="1"/>
    <xf numFmtId="0" fontId="1" fillId="0" borderId="6" xfId="0" applyFont="1" applyBorder="1"/>
    <xf numFmtId="0" fontId="1" fillId="0" borderId="6" xfId="0" applyFont="1" applyBorder="1" applyAlignment="1">
      <alignment horizontal="center"/>
    </xf>
    <xf numFmtId="0" fontId="1" fillId="4" borderId="0" xfId="0" applyFont="1" applyFill="1" applyAlignment="1">
      <alignment horizontal="center"/>
    </xf>
    <xf numFmtId="0" fontId="1" fillId="0" borderId="0" xfId="0" applyFont="1" applyAlignment="1">
      <alignment horizontal="left" indent="1"/>
    </xf>
    <xf numFmtId="0" fontId="1" fillId="8" borderId="0" xfId="0" applyFont="1" applyFill="1" applyAlignment="1">
      <alignment horizontal="center"/>
    </xf>
    <xf numFmtId="0" fontId="1" fillId="10" borderId="0" xfId="0" applyFont="1" applyFill="1" applyAlignment="1">
      <alignment horizontal="center"/>
    </xf>
    <xf numFmtId="0" fontId="1" fillId="10" borderId="0" xfId="0" applyFont="1" applyFill="1"/>
    <xf numFmtId="176" fontId="13" fillId="3" borderId="1" xfId="0" applyNumberFormat="1" applyFont="1" applyFill="1" applyBorder="1" applyAlignment="1">
      <alignment horizontal="right" vertical="center"/>
    </xf>
    <xf numFmtId="0" fontId="1" fillId="4" borderId="1" xfId="0" applyFont="1" applyFill="1" applyBorder="1" applyAlignment="1">
      <alignment horizontal="center"/>
    </xf>
    <xf numFmtId="0" fontId="1" fillId="0" borderId="1" xfId="0" applyFont="1" applyBorder="1" applyAlignment="1">
      <alignment horizontal="left" indent="1"/>
    </xf>
    <xf numFmtId="0" fontId="1" fillId="0" borderId="25" xfId="0" applyFont="1" applyBorder="1" applyAlignment="1">
      <alignment horizontal="center"/>
    </xf>
    <xf numFmtId="0" fontId="1" fillId="0" borderId="23" xfId="0" applyFont="1" applyBorder="1" applyAlignment="1">
      <alignment horizontal="center"/>
    </xf>
    <xf numFmtId="0" fontId="1" fillId="0" borderId="23" xfId="0" applyFont="1" applyBorder="1" applyAlignment="1">
      <alignment horizontal="left" indent="1"/>
    </xf>
    <xf numFmtId="0" fontId="1" fillId="0" borderId="1" xfId="0" applyFont="1" applyBorder="1" applyAlignment="1">
      <alignment horizontal="left" indent="1" shrinkToFit="1"/>
    </xf>
    <xf numFmtId="0" fontId="1" fillId="0" borderId="18" xfId="0" applyFont="1" applyBorder="1" applyAlignment="1">
      <alignment horizontal="left" indent="1"/>
    </xf>
    <xf numFmtId="0" fontId="12" fillId="6" borderId="0" xfId="0" applyFont="1" applyFill="1" applyAlignment="1">
      <alignment horizontal="center" vertical="center"/>
    </xf>
    <xf numFmtId="0" fontId="3" fillId="0" borderId="1" xfId="0" applyFont="1" applyBorder="1" applyAlignment="1">
      <alignment horizontal="left" vertical="center" inden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14" fillId="0" borderId="1" xfId="0" applyFont="1" applyBorder="1" applyAlignment="1">
      <alignment horizontal="left" vertical="center" indent="1" shrinkToFit="1"/>
    </xf>
    <xf numFmtId="0" fontId="13" fillId="3" borderId="1" xfId="0" applyFont="1" applyFill="1" applyBorder="1" applyAlignment="1">
      <alignment horizontal="left" vertical="center" indent="1" shrinkToFit="1"/>
    </xf>
    <xf numFmtId="0" fontId="13" fillId="3" borderId="22" xfId="0"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EC4D-1A42-4BC5-9526-69ABC114AF65}">
  <dimension ref="A2:L55"/>
  <sheetViews>
    <sheetView zoomScale="85" zoomScaleNormal="85" workbookViewId="0">
      <selection activeCell="T9" sqref="T9"/>
    </sheetView>
  </sheetViews>
  <sheetFormatPr defaultRowHeight="15.75"/>
  <cols>
    <col min="1" max="1" width="4" style="64" bestFit="1" customWidth="1"/>
    <col min="2" max="2" width="25.625" style="64" customWidth="1"/>
    <col min="3" max="3" width="20.625" style="64" customWidth="1"/>
    <col min="4" max="4" width="5.625" style="68" customWidth="1"/>
    <col min="5" max="5" width="20.625" style="64" customWidth="1"/>
    <col min="6" max="6" width="5.625" style="68" customWidth="1"/>
    <col min="7" max="7" width="20.625" style="64" customWidth="1"/>
    <col min="8" max="8" width="5.625" style="68" customWidth="1"/>
    <col min="9" max="9" width="20.625" style="64" customWidth="1"/>
    <col min="10" max="10" width="5.625" style="68" customWidth="1"/>
    <col min="11" max="11" width="20.625" style="64" customWidth="1"/>
    <col min="12" max="12" width="5.625" style="68" customWidth="1"/>
    <col min="13" max="16384" width="9" style="64"/>
  </cols>
  <sheetData>
    <row r="2" spans="1:12">
      <c r="A2" s="70"/>
      <c r="B2" s="90" t="s">
        <v>55</v>
      </c>
      <c r="C2" s="71" t="s">
        <v>57</v>
      </c>
      <c r="D2" s="71"/>
      <c r="E2" s="71" t="s">
        <v>58</v>
      </c>
      <c r="F2" s="71"/>
      <c r="G2" s="71" t="s">
        <v>59</v>
      </c>
      <c r="H2" s="71"/>
      <c r="I2" s="71" t="s">
        <v>60</v>
      </c>
      <c r="J2" s="71"/>
      <c r="K2" s="71" t="s">
        <v>61</v>
      </c>
      <c r="L2" s="71"/>
    </row>
    <row r="3" spans="1:12">
      <c r="A3" s="70">
        <v>1</v>
      </c>
      <c r="B3" s="95" t="str">
        <f>【団体】!D12&amp;【団体】!G12</f>
        <v/>
      </c>
      <c r="C3" s="94" t="str">
        <f>IF(【団体】!D15="","",【団体】!D15&amp;"　"&amp;【団体】!E15)</f>
        <v/>
      </c>
      <c r="D3" s="72" t="str">
        <f>IF(【団体】!H15="","",【団体】!H15)</f>
        <v/>
      </c>
      <c r="E3" s="94" t="str">
        <f>IF(【団体】!D16="","",【団体】!D16&amp;"　"&amp;【団体】!E16)</f>
        <v/>
      </c>
      <c r="F3" s="72" t="str">
        <f>IF(【団体】!H16="","",【団体】!H16)</f>
        <v/>
      </c>
      <c r="G3" s="94" t="str">
        <f>IF(【団体】!D17="","",【団体】!D17&amp;"　"&amp;【団体】!E17)</f>
        <v/>
      </c>
      <c r="H3" s="72" t="str">
        <f>IF(【団体】!H17="","",【団体】!H17)</f>
        <v/>
      </c>
      <c r="I3" s="94" t="str">
        <f>IF(【団体】!D18="","",【団体】!D18&amp;"　"&amp;【団体】!E18)</f>
        <v/>
      </c>
      <c r="J3" s="72" t="str">
        <f>IF(【団体】!H18="","",【団体】!H18)</f>
        <v/>
      </c>
      <c r="K3" s="94" t="str">
        <f>IF(【団体】!D19="","",【団体】!D19&amp;"　"&amp;【団体】!E19)</f>
        <v/>
      </c>
      <c r="L3" s="72" t="str">
        <f>IF(【団体】!H19="","",【団体】!H19)</f>
        <v/>
      </c>
    </row>
    <row r="4" spans="1:12">
      <c r="A4" s="70">
        <v>2</v>
      </c>
      <c r="B4" s="95" t="str">
        <f>【団体】!D21&amp;【団体】!G21</f>
        <v/>
      </c>
      <c r="C4" s="94" t="str">
        <f>IF(【団体】!D24="","",【団体】!D24&amp;"　"&amp;【団体】!E24)</f>
        <v/>
      </c>
      <c r="D4" s="72" t="str">
        <f>IF(【団体】!H24="","",【団体】!H24)</f>
        <v/>
      </c>
      <c r="E4" s="94" t="str">
        <f>IF(【団体】!D25="","",【団体】!D25&amp;"　"&amp;【団体】!E25)</f>
        <v/>
      </c>
      <c r="F4" s="72" t="str">
        <f>IF(【団体】!H25="","",【団体】!H25)</f>
        <v/>
      </c>
      <c r="G4" s="94" t="str">
        <f>IF(【団体】!D26="","",【団体】!D26&amp;"　"&amp;【団体】!E26)</f>
        <v/>
      </c>
      <c r="H4" s="72" t="str">
        <f>IF(【団体】!H26="","",【団体】!H26)</f>
        <v/>
      </c>
      <c r="I4" s="94" t="str">
        <f>IF(【団体】!D27="","",【団体】!D27&amp;"　"&amp;【団体】!E27)</f>
        <v/>
      </c>
      <c r="J4" s="72" t="str">
        <f>IF(【団体】!H27="","",【団体】!H27)</f>
        <v/>
      </c>
      <c r="K4" s="94" t="str">
        <f>IF(【団体】!D28="","",【団体】!D28&amp;"　"&amp;【団体】!E28)</f>
        <v/>
      </c>
      <c r="L4" s="72" t="str">
        <f>IF(【団体】!H28="","",【団体】!H28)</f>
        <v/>
      </c>
    </row>
    <row r="5" spans="1:12">
      <c r="A5" s="70">
        <v>3</v>
      </c>
      <c r="B5" s="95" t="str">
        <f>【団体】!D30&amp;【団体】!G30</f>
        <v/>
      </c>
      <c r="C5" s="94" t="str">
        <f>IF(【団体】!D33="","",【団体】!D33&amp;"　"&amp;【団体】!E33)</f>
        <v/>
      </c>
      <c r="D5" s="72" t="str">
        <f>IF(【団体】!H33="","",【団体】!H33)</f>
        <v/>
      </c>
      <c r="E5" s="94" t="str">
        <f>IF(【団体】!D34="","",【団体】!D34&amp;"　"&amp;【団体】!E34)</f>
        <v/>
      </c>
      <c r="F5" s="72" t="str">
        <f>IF(【団体】!H34="","",【団体】!H34)</f>
        <v/>
      </c>
      <c r="G5" s="94" t="str">
        <f>IF(【団体】!D35="","",【団体】!D35&amp;"　"&amp;【団体】!E35)</f>
        <v/>
      </c>
      <c r="H5" s="72" t="str">
        <f>IF(【団体】!H35="","",【団体】!H35)</f>
        <v/>
      </c>
      <c r="I5" s="94" t="str">
        <f>IF(【団体】!D36="","",【団体】!D36&amp;"　"&amp;【団体】!E36)</f>
        <v/>
      </c>
      <c r="J5" s="72" t="str">
        <f>IF(【団体】!H36="","",【団体】!H36)</f>
        <v/>
      </c>
      <c r="K5" s="94" t="str">
        <f>IF(【団体】!D37="","",【団体】!D37&amp;"　"&amp;【団体】!E37)</f>
        <v/>
      </c>
      <c r="L5" s="72" t="str">
        <f>IF(【団体】!H37="","",【団体】!H37)</f>
        <v/>
      </c>
    </row>
    <row r="6" spans="1:12">
      <c r="A6" s="70">
        <v>4</v>
      </c>
      <c r="B6" s="95" t="str">
        <f>【団体】!D39&amp;【団体】!G39</f>
        <v/>
      </c>
      <c r="C6" s="94" t="str">
        <f>IF(【団体】!D42="","",【団体】!D42&amp;"　"&amp;【団体】!E42)</f>
        <v/>
      </c>
      <c r="D6" s="72" t="str">
        <f>IF(【団体】!H42="","",【団体】!H42)</f>
        <v/>
      </c>
      <c r="E6" s="94" t="str">
        <f>IF(【団体】!D43="","",【団体】!D43&amp;"　"&amp;【団体】!E43)</f>
        <v/>
      </c>
      <c r="F6" s="72" t="str">
        <f>IF(【団体】!H43="","",【団体】!H43)</f>
        <v/>
      </c>
      <c r="G6" s="94" t="str">
        <f>IF(【団体】!D44="","",【団体】!D44&amp;"　"&amp;【団体】!E44)</f>
        <v/>
      </c>
      <c r="H6" s="72" t="str">
        <f>IF(【団体】!H44="","",【団体】!H44)</f>
        <v/>
      </c>
      <c r="I6" s="94" t="str">
        <f>IF(【団体】!D45="","",【団体】!D45&amp;"　"&amp;【団体】!E45)</f>
        <v/>
      </c>
      <c r="J6" s="72" t="str">
        <f>IF(【団体】!H45="","",【団体】!H45)</f>
        <v/>
      </c>
      <c r="K6" s="94" t="str">
        <f>IF(【団体】!D46="","",【団体】!D46&amp;"　"&amp;【団体】!E46)</f>
        <v/>
      </c>
      <c r="L6" s="72" t="str">
        <f>IF(【団体】!H46="","",【団体】!H46)</f>
        <v/>
      </c>
    </row>
    <row r="7" spans="1:12">
      <c r="A7" s="70">
        <v>5</v>
      </c>
      <c r="B7" s="95" t="str">
        <f>【団体】!D48&amp;【団体】!G48</f>
        <v/>
      </c>
      <c r="C7" s="94" t="str">
        <f>IF(【団体】!D51="","",【団体】!D51&amp;"　"&amp;【団体】!E51)</f>
        <v/>
      </c>
      <c r="D7" s="72" t="str">
        <f>IF(【団体】!H51="","",【団体】!H51)</f>
        <v/>
      </c>
      <c r="E7" s="94" t="str">
        <f>IF(【団体】!D52="","",【団体】!D52&amp;"　"&amp;【団体】!E52)</f>
        <v/>
      </c>
      <c r="F7" s="72" t="str">
        <f>IF(【団体】!H52="","",【団体】!H52)</f>
        <v/>
      </c>
      <c r="G7" s="94" t="str">
        <f>IF(【団体】!D53="","",【団体】!D53&amp;"　"&amp;【団体】!E53)</f>
        <v/>
      </c>
      <c r="H7" s="72" t="str">
        <f>IF(【団体】!H53="","",【団体】!H53)</f>
        <v/>
      </c>
      <c r="I7" s="94" t="str">
        <f>IF(【団体】!D54="","",【団体】!D54&amp;"　"&amp;【団体】!E54)</f>
        <v/>
      </c>
      <c r="J7" s="72" t="str">
        <f>IF(【団体】!H54="","",【団体】!H54)</f>
        <v/>
      </c>
      <c r="K7" s="94" t="str">
        <f>IF(【団体】!D55="","",【団体】!D55&amp;"　"&amp;【団体】!E55)</f>
        <v/>
      </c>
      <c r="L7" s="72" t="str">
        <f>IF(【団体】!H55="","",【団体】!H55)</f>
        <v/>
      </c>
    </row>
    <row r="8" spans="1:12">
      <c r="A8" s="70">
        <v>6</v>
      </c>
      <c r="B8" s="95" t="str">
        <f>【団体】!D57&amp;【団体】!G57</f>
        <v/>
      </c>
      <c r="C8" s="94" t="str">
        <f>IF(【団体】!D60="","",【団体】!D60&amp;"　"&amp;【団体】!E60)</f>
        <v/>
      </c>
      <c r="D8" s="72" t="str">
        <f>IF(【団体】!H60="","",【団体】!H60)</f>
        <v/>
      </c>
      <c r="E8" s="94" t="str">
        <f>IF(【団体】!D61="","",【団体】!D61&amp;"　"&amp;【団体】!E61)</f>
        <v/>
      </c>
      <c r="F8" s="72" t="str">
        <f>IF(【団体】!H61="","",【団体】!H61)</f>
        <v/>
      </c>
      <c r="G8" s="94" t="str">
        <f>IF(【団体】!D62="","",【団体】!D62&amp;"　"&amp;【団体】!E62)</f>
        <v/>
      </c>
      <c r="H8" s="72" t="str">
        <f>IF(【団体】!H62="","",【団体】!H62)</f>
        <v/>
      </c>
      <c r="I8" s="94" t="str">
        <f>IF(【団体】!D63="","",【団体】!D63&amp;"　"&amp;【団体】!E63)</f>
        <v/>
      </c>
      <c r="J8" s="72" t="str">
        <f>IF(【団体】!H63="","",【団体】!H63)</f>
        <v/>
      </c>
      <c r="K8" s="94" t="str">
        <f>IF(【団体】!D64="","",【団体】!D64&amp;"　"&amp;【団体】!E64)</f>
        <v/>
      </c>
      <c r="L8" s="72" t="str">
        <f>IF(【団体】!H64="","",【団体】!H64)</f>
        <v/>
      </c>
    </row>
    <row r="9" spans="1:12">
      <c r="A9" s="70">
        <v>7</v>
      </c>
      <c r="B9" s="95" t="str">
        <f>【団体】!D66&amp;【団体】!G66</f>
        <v/>
      </c>
      <c r="C9" s="94" t="str">
        <f>IF(【団体】!D69="","",【団体】!D69&amp;"　"&amp;【団体】!E69)</f>
        <v/>
      </c>
      <c r="D9" s="72" t="str">
        <f>IF(【団体】!H69="","",【団体】!H69)</f>
        <v/>
      </c>
      <c r="E9" s="94" t="str">
        <f>IF(【団体】!D70="","",【団体】!D70&amp;"　"&amp;【団体】!E70)</f>
        <v/>
      </c>
      <c r="F9" s="72" t="str">
        <f>IF(【団体】!H70="","",【団体】!H70)</f>
        <v/>
      </c>
      <c r="G9" s="94" t="str">
        <f>IF(【団体】!D71="","",【団体】!D71&amp;"　"&amp;【団体】!E71)</f>
        <v/>
      </c>
      <c r="H9" s="72" t="str">
        <f>IF(【団体】!H71="","",【団体】!H71)</f>
        <v/>
      </c>
      <c r="I9" s="94" t="str">
        <f>IF(【団体】!D72="","",【団体】!D72&amp;"　"&amp;【団体】!E72)</f>
        <v/>
      </c>
      <c r="J9" s="72" t="str">
        <f>IF(【団体】!H72="","",【団体】!H72)</f>
        <v/>
      </c>
      <c r="K9" s="94" t="str">
        <f>IF(【団体】!D73="","",【団体】!D73&amp;"　"&amp;【団体】!E73)</f>
        <v/>
      </c>
      <c r="L9" s="72" t="str">
        <f>IF(【団体】!H73="","",【団体】!H73)</f>
        <v/>
      </c>
    </row>
    <row r="10" spans="1:12">
      <c r="A10" s="70">
        <v>8</v>
      </c>
      <c r="B10" s="95" t="str">
        <f>【団体】!D75&amp;【団体】!G75</f>
        <v/>
      </c>
      <c r="C10" s="94" t="str">
        <f>IF(【団体】!D78="","",【団体】!D78&amp;"　"&amp;【団体】!E78)</f>
        <v/>
      </c>
      <c r="D10" s="72" t="str">
        <f>IF(【団体】!H78="","",【団体】!H78)</f>
        <v/>
      </c>
      <c r="E10" s="94" t="str">
        <f>IF(【団体】!D79="","",【団体】!D79&amp;"　"&amp;【団体】!E79)</f>
        <v/>
      </c>
      <c r="F10" s="72" t="str">
        <f>IF(【団体】!H79="","",【団体】!H79)</f>
        <v/>
      </c>
      <c r="G10" s="94" t="str">
        <f>IF(【団体】!D80="","",【団体】!D80&amp;"　"&amp;【団体】!E80)</f>
        <v/>
      </c>
      <c r="H10" s="72" t="str">
        <f>IF(【団体】!H80="","",【団体】!H80)</f>
        <v/>
      </c>
      <c r="I10" s="94" t="str">
        <f>IF(【団体】!D81="","",【団体】!D81&amp;"　"&amp;【団体】!E81)</f>
        <v/>
      </c>
      <c r="J10" s="72" t="str">
        <f>IF(【団体】!H81="","",【団体】!H81)</f>
        <v/>
      </c>
      <c r="K10" s="94" t="str">
        <f>IF(【団体】!D82="","",【団体】!D82&amp;"　"&amp;【団体】!E82)</f>
        <v/>
      </c>
      <c r="L10" s="72" t="str">
        <f>IF(【団体】!H82="","",【団体】!H82)</f>
        <v/>
      </c>
    </row>
    <row r="11" spans="1:12">
      <c r="D11" s="64"/>
    </row>
    <row r="12" spans="1:12">
      <c r="D12" s="64"/>
      <c r="F12" s="64"/>
      <c r="H12" s="64"/>
      <c r="J12" s="64"/>
    </row>
    <row r="13" spans="1:12">
      <c r="D13" s="64"/>
      <c r="F13" s="64"/>
      <c r="H13" s="64"/>
      <c r="J13" s="64"/>
    </row>
    <row r="14" spans="1:12">
      <c r="D14" s="64"/>
      <c r="F14" s="64"/>
      <c r="H14" s="64"/>
      <c r="J14" s="64"/>
    </row>
    <row r="15" spans="1:12">
      <c r="D15" s="64"/>
      <c r="F15" s="64"/>
      <c r="H15" s="64"/>
      <c r="J15" s="64"/>
    </row>
    <row r="16" spans="1:12">
      <c r="D16" s="64"/>
      <c r="F16" s="64"/>
      <c r="H16" s="64"/>
      <c r="J16" s="64"/>
    </row>
    <row r="17" spans="4:10">
      <c r="D17" s="64"/>
      <c r="F17" s="64"/>
      <c r="H17" s="64"/>
      <c r="J17" s="64"/>
    </row>
    <row r="18" spans="4:10">
      <c r="D18" s="64"/>
      <c r="F18" s="64"/>
      <c r="H18" s="64"/>
      <c r="J18" s="64"/>
    </row>
    <row r="19" spans="4:10">
      <c r="D19" s="64"/>
      <c r="F19" s="64"/>
      <c r="H19" s="64"/>
      <c r="J19" s="64"/>
    </row>
    <row r="20" spans="4:10">
      <c r="D20" s="64"/>
      <c r="F20" s="64"/>
      <c r="H20" s="64"/>
      <c r="J20" s="64"/>
    </row>
    <row r="21" spans="4:10">
      <c r="D21" s="64"/>
      <c r="F21" s="64"/>
      <c r="H21" s="64"/>
      <c r="J21" s="64"/>
    </row>
    <row r="22" spans="4:10">
      <c r="D22" s="64"/>
      <c r="F22" s="64"/>
      <c r="H22" s="64"/>
      <c r="J22" s="64"/>
    </row>
    <row r="23" spans="4:10">
      <c r="D23" s="64"/>
      <c r="F23" s="64"/>
      <c r="H23" s="64"/>
      <c r="J23" s="64"/>
    </row>
    <row r="24" spans="4:10">
      <c r="D24" s="64"/>
      <c r="F24" s="64"/>
      <c r="H24" s="64"/>
      <c r="J24" s="64"/>
    </row>
    <row r="25" spans="4:10">
      <c r="D25" s="64"/>
      <c r="F25" s="64"/>
      <c r="H25" s="64"/>
      <c r="J25" s="64"/>
    </row>
    <row r="26" spans="4:10">
      <c r="D26" s="64"/>
      <c r="F26" s="64"/>
      <c r="H26" s="64"/>
      <c r="J26" s="64"/>
    </row>
    <row r="27" spans="4:10">
      <c r="D27" s="64"/>
      <c r="F27" s="64"/>
      <c r="H27" s="64"/>
      <c r="J27" s="64"/>
    </row>
    <row r="28" spans="4:10">
      <c r="D28" s="64"/>
      <c r="F28" s="64"/>
      <c r="H28" s="64"/>
      <c r="J28" s="64"/>
    </row>
    <row r="29" spans="4:10">
      <c r="D29" s="64"/>
      <c r="F29" s="64"/>
      <c r="H29" s="64"/>
      <c r="J29" s="64"/>
    </row>
    <row r="30" spans="4:10">
      <c r="D30" s="64"/>
      <c r="F30" s="64"/>
      <c r="H30" s="64"/>
      <c r="J30" s="64"/>
    </row>
    <row r="31" spans="4:10">
      <c r="D31" s="64"/>
      <c r="F31" s="64"/>
      <c r="H31" s="64"/>
      <c r="J31" s="64"/>
    </row>
    <row r="32" spans="4:10">
      <c r="D32" s="64"/>
      <c r="F32" s="64"/>
      <c r="H32" s="64"/>
      <c r="J32" s="64"/>
    </row>
    <row r="33" spans="4:10">
      <c r="D33" s="64"/>
      <c r="F33" s="64"/>
      <c r="H33" s="64"/>
      <c r="J33" s="64"/>
    </row>
    <row r="34" spans="4:10">
      <c r="D34" s="64"/>
      <c r="F34" s="64"/>
      <c r="H34" s="64"/>
      <c r="J34" s="64"/>
    </row>
    <row r="35" spans="4:10">
      <c r="D35" s="64"/>
      <c r="F35" s="64"/>
      <c r="H35" s="64"/>
      <c r="J35" s="64"/>
    </row>
    <row r="36" spans="4:10">
      <c r="D36" s="64"/>
      <c r="F36" s="64"/>
      <c r="H36" s="64"/>
      <c r="J36" s="64"/>
    </row>
    <row r="37" spans="4:10">
      <c r="D37" s="64"/>
      <c r="F37" s="64"/>
      <c r="H37" s="64"/>
      <c r="J37" s="64"/>
    </row>
    <row r="38" spans="4:10">
      <c r="D38" s="64"/>
      <c r="F38" s="64"/>
      <c r="H38" s="64"/>
      <c r="J38" s="64"/>
    </row>
    <row r="39" spans="4:10">
      <c r="D39" s="64"/>
      <c r="F39" s="64"/>
      <c r="H39" s="64"/>
      <c r="J39" s="64"/>
    </row>
    <row r="40" spans="4:10">
      <c r="D40" s="64"/>
      <c r="F40" s="64"/>
      <c r="H40" s="64"/>
      <c r="J40" s="64"/>
    </row>
    <row r="41" spans="4:10">
      <c r="D41" s="64"/>
      <c r="F41" s="64"/>
      <c r="H41" s="64"/>
      <c r="J41" s="64"/>
    </row>
    <row r="42" spans="4:10">
      <c r="D42" s="64"/>
      <c r="F42" s="64"/>
      <c r="H42" s="64"/>
      <c r="J42" s="64"/>
    </row>
    <row r="43" spans="4:10">
      <c r="D43" s="64"/>
      <c r="F43" s="64"/>
      <c r="H43" s="64"/>
      <c r="J43" s="64"/>
    </row>
    <row r="44" spans="4:10">
      <c r="D44" s="64"/>
      <c r="F44" s="64"/>
      <c r="H44" s="64"/>
      <c r="J44" s="64"/>
    </row>
    <row r="45" spans="4:10">
      <c r="D45" s="64"/>
      <c r="F45" s="64"/>
      <c r="H45" s="64"/>
      <c r="J45" s="64"/>
    </row>
    <row r="46" spans="4:10">
      <c r="D46" s="64"/>
      <c r="F46" s="64"/>
      <c r="H46" s="64"/>
      <c r="J46" s="64"/>
    </row>
    <row r="47" spans="4:10">
      <c r="D47" s="64"/>
      <c r="F47" s="64"/>
      <c r="H47" s="64"/>
      <c r="J47" s="64"/>
    </row>
    <row r="48" spans="4:10">
      <c r="D48" s="64"/>
      <c r="F48" s="64"/>
      <c r="H48" s="64"/>
      <c r="J48" s="64"/>
    </row>
    <row r="49" spans="4:10">
      <c r="D49" s="64"/>
      <c r="F49" s="64"/>
      <c r="H49" s="64"/>
      <c r="J49" s="64"/>
    </row>
    <row r="50" spans="4:10">
      <c r="D50" s="64"/>
      <c r="F50" s="64"/>
      <c r="H50" s="64"/>
      <c r="J50" s="64"/>
    </row>
    <row r="51" spans="4:10">
      <c r="D51" s="64"/>
      <c r="F51" s="64"/>
      <c r="H51" s="64"/>
      <c r="J51" s="64"/>
    </row>
    <row r="52" spans="4:10">
      <c r="D52" s="64"/>
      <c r="F52" s="64"/>
      <c r="H52" s="64"/>
      <c r="J52" s="64"/>
    </row>
    <row r="53" spans="4:10">
      <c r="D53" s="64"/>
      <c r="F53" s="64"/>
      <c r="H53" s="64"/>
      <c r="J53" s="64"/>
    </row>
    <row r="54" spans="4:10">
      <c r="D54" s="64"/>
      <c r="F54" s="64"/>
      <c r="H54" s="64"/>
      <c r="J54" s="64"/>
    </row>
    <row r="55" spans="4:10">
      <c r="D55" s="64"/>
      <c r="F55" s="64"/>
      <c r="H55" s="64"/>
      <c r="J55" s="64"/>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F7A7-96D5-4AB5-9AC4-E8402AC1DF37}">
  <sheetPr>
    <pageSetUpPr fitToPage="1"/>
  </sheetPr>
  <dimension ref="A1:J35"/>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85</v>
      </c>
      <c r="C10" s="53"/>
      <c r="D10" s="51"/>
      <c r="E10" s="53"/>
      <c r="F10" s="53"/>
      <c r="G10" s="53"/>
      <c r="H10" s="53"/>
      <c r="I10" s="53"/>
      <c r="J10" s="54"/>
    </row>
    <row r="11" spans="1:10" ht="20.100000000000001" customHeight="1">
      <c r="A11" s="19"/>
      <c r="B11" s="29" t="s">
        <v>83</v>
      </c>
      <c r="C11" s="29"/>
      <c r="D11" s="28" t="s">
        <v>74</v>
      </c>
      <c r="E11" s="24"/>
      <c r="F11" s="63"/>
      <c r="G11" s="56"/>
      <c r="H11" s="6"/>
      <c r="I11" s="6"/>
      <c r="J11" s="20"/>
    </row>
    <row r="12" spans="1:10" ht="24.95" customHeight="1">
      <c r="A12" s="19"/>
      <c r="B12" s="29"/>
      <c r="C12" s="44" t="s">
        <v>84</v>
      </c>
      <c r="D12" s="107" t="str">
        <f>IF(COUNTA(D14:E34)&gt;0,基本情報!$D$9,"")</f>
        <v/>
      </c>
      <c r="E12" s="107"/>
      <c r="F12" s="107"/>
      <c r="G12" s="56"/>
      <c r="H12" s="57"/>
      <c r="I12" s="6"/>
      <c r="J12" s="20"/>
    </row>
    <row r="13" spans="1:10" ht="23.1" customHeight="1">
      <c r="A13" s="19"/>
      <c r="B13" s="6"/>
      <c r="C13" s="45"/>
      <c r="D13" s="49" t="s">
        <v>45</v>
      </c>
      <c r="E13" s="50" t="s">
        <v>46</v>
      </c>
      <c r="F13" s="40" t="s">
        <v>62</v>
      </c>
      <c r="G13" s="40" t="s">
        <v>63</v>
      </c>
      <c r="H13" s="40" t="s">
        <v>78</v>
      </c>
      <c r="I13" s="6"/>
      <c r="J13" s="20"/>
    </row>
    <row r="14" spans="1:10" ht="23.1" customHeight="1">
      <c r="A14" s="19"/>
      <c r="B14" s="6"/>
      <c r="C14" s="46" t="s">
        <v>56</v>
      </c>
      <c r="D14" s="58"/>
      <c r="E14" s="59"/>
      <c r="F14" s="60" t="s">
        <v>73</v>
      </c>
      <c r="G14" s="61"/>
      <c r="H14" s="40"/>
      <c r="I14" s="6"/>
      <c r="J14" s="20"/>
    </row>
    <row r="15" spans="1:10" ht="23.1" customHeight="1">
      <c r="A15" s="19"/>
      <c r="B15" s="6"/>
      <c r="C15" s="48">
        <v>1</v>
      </c>
      <c r="D15" s="32"/>
      <c r="E15" s="33"/>
      <c r="F15" s="32" t="str">
        <f>PHONETIC(D15)</f>
        <v/>
      </c>
      <c r="G15" s="33" t="str">
        <f>PHONETIC(E15)</f>
        <v/>
      </c>
      <c r="H15" s="2"/>
      <c r="I15" s="6"/>
      <c r="J15" s="20"/>
    </row>
    <row r="16" spans="1:10" ht="23.1" customHeight="1">
      <c r="A16" s="19"/>
      <c r="B16" s="6"/>
      <c r="C16" s="48">
        <v>2</v>
      </c>
      <c r="D16" s="32"/>
      <c r="E16" s="33"/>
      <c r="F16" s="32" t="str">
        <f t="shared" ref="F16:G19" si="0">PHONETIC(D16)</f>
        <v/>
      </c>
      <c r="G16" s="33" t="str">
        <f t="shared" si="0"/>
        <v/>
      </c>
      <c r="H16" s="2"/>
      <c r="I16" s="6"/>
      <c r="J16" s="20"/>
    </row>
    <row r="17" spans="1:10" ht="23.1" customHeight="1">
      <c r="A17" s="19"/>
      <c r="B17" s="6"/>
      <c r="C17" s="48">
        <v>3</v>
      </c>
      <c r="D17" s="32"/>
      <c r="E17" s="33"/>
      <c r="F17" s="32" t="str">
        <f t="shared" si="0"/>
        <v/>
      </c>
      <c r="G17" s="33" t="str">
        <f t="shared" si="0"/>
        <v/>
      </c>
      <c r="H17" s="2"/>
      <c r="I17" s="6"/>
      <c r="J17" s="20"/>
    </row>
    <row r="18" spans="1:10" ht="23.1" customHeight="1">
      <c r="A18" s="19"/>
      <c r="B18" s="6"/>
      <c r="C18" s="48">
        <v>4</v>
      </c>
      <c r="D18" s="32"/>
      <c r="E18" s="33"/>
      <c r="F18" s="32" t="str">
        <f t="shared" si="0"/>
        <v/>
      </c>
      <c r="G18" s="33" t="str">
        <f t="shared" si="0"/>
        <v/>
      </c>
      <c r="H18" s="2"/>
      <c r="I18" s="6"/>
      <c r="J18" s="20"/>
    </row>
    <row r="19" spans="1:10" ht="23.1" customHeight="1">
      <c r="A19" s="19"/>
      <c r="B19" s="6"/>
      <c r="C19" s="48">
        <v>5</v>
      </c>
      <c r="D19" s="32"/>
      <c r="E19" s="33"/>
      <c r="F19" s="32" t="str">
        <f t="shared" si="0"/>
        <v/>
      </c>
      <c r="G19" s="33" t="str">
        <f t="shared" si="0"/>
        <v/>
      </c>
      <c r="H19" s="2" t="s">
        <v>81</v>
      </c>
      <c r="I19" s="6"/>
      <c r="J19" s="20"/>
    </row>
    <row r="20" spans="1:10" ht="23.1" customHeight="1">
      <c r="A20" s="19"/>
      <c r="B20" s="6"/>
      <c r="C20" s="48">
        <v>6</v>
      </c>
      <c r="D20" s="32"/>
      <c r="E20" s="33"/>
      <c r="F20" s="32" t="str">
        <f>PHONETIC(D20)</f>
        <v/>
      </c>
      <c r="G20" s="33" t="str">
        <f>PHONETIC(E20)</f>
        <v/>
      </c>
      <c r="H20" s="2" t="s">
        <v>81</v>
      </c>
      <c r="I20" s="6"/>
      <c r="J20" s="20"/>
    </row>
    <row r="21" spans="1:10" ht="23.1" customHeight="1">
      <c r="A21" s="19"/>
      <c r="B21" s="6"/>
      <c r="C21" s="48">
        <v>7</v>
      </c>
      <c r="D21" s="32"/>
      <c r="E21" s="33"/>
      <c r="F21" s="32" t="str">
        <f t="shared" ref="F21:G24" si="1">PHONETIC(D21)</f>
        <v/>
      </c>
      <c r="G21" s="33" t="str">
        <f t="shared" si="1"/>
        <v/>
      </c>
      <c r="H21" s="2" t="s">
        <v>81</v>
      </c>
      <c r="I21" s="6"/>
      <c r="J21" s="20"/>
    </row>
    <row r="22" spans="1:10" ht="23.1" customHeight="1">
      <c r="A22" s="19"/>
      <c r="B22" s="6"/>
      <c r="C22" s="48">
        <v>8</v>
      </c>
      <c r="D22" s="32"/>
      <c r="E22" s="33"/>
      <c r="F22" s="32" t="str">
        <f t="shared" si="1"/>
        <v/>
      </c>
      <c r="G22" s="33" t="str">
        <f t="shared" si="1"/>
        <v/>
      </c>
      <c r="H22" s="2" t="s">
        <v>81</v>
      </c>
      <c r="I22" s="6"/>
      <c r="J22" s="20"/>
    </row>
    <row r="23" spans="1:10" ht="23.1" customHeight="1">
      <c r="A23" s="19"/>
      <c r="B23" s="6"/>
      <c r="C23" s="48">
        <v>9</v>
      </c>
      <c r="D23" s="32"/>
      <c r="E23" s="33"/>
      <c r="F23" s="32" t="str">
        <f t="shared" si="1"/>
        <v/>
      </c>
      <c r="G23" s="33" t="str">
        <f t="shared" si="1"/>
        <v/>
      </c>
      <c r="H23" s="2" t="s">
        <v>81</v>
      </c>
      <c r="I23" s="6"/>
      <c r="J23" s="20"/>
    </row>
    <row r="24" spans="1:10" ht="23.1" customHeight="1">
      <c r="A24" s="19"/>
      <c r="B24" s="6"/>
      <c r="C24" s="48">
        <v>10</v>
      </c>
      <c r="D24" s="32"/>
      <c r="E24" s="33"/>
      <c r="F24" s="32" t="str">
        <f t="shared" si="1"/>
        <v/>
      </c>
      <c r="G24" s="33" t="str">
        <f t="shared" si="1"/>
        <v/>
      </c>
      <c r="H24" s="2" t="s">
        <v>81</v>
      </c>
      <c r="I24" s="6"/>
      <c r="J24" s="20"/>
    </row>
    <row r="25" spans="1:10" ht="23.1" customHeight="1">
      <c r="A25" s="19"/>
      <c r="B25" s="6"/>
      <c r="C25" s="48">
        <v>11</v>
      </c>
      <c r="D25" s="32"/>
      <c r="E25" s="33"/>
      <c r="F25" s="32" t="str">
        <f>PHONETIC(D25)</f>
        <v/>
      </c>
      <c r="G25" s="33" t="str">
        <f>PHONETIC(E25)</f>
        <v/>
      </c>
      <c r="H25" s="2" t="s">
        <v>81</v>
      </c>
      <c r="I25" s="6"/>
      <c r="J25" s="20"/>
    </row>
    <row r="26" spans="1:10" ht="23.1" customHeight="1">
      <c r="A26" s="19"/>
      <c r="B26" s="6"/>
      <c r="C26" s="48">
        <v>12</v>
      </c>
      <c r="D26" s="32"/>
      <c r="E26" s="33"/>
      <c r="F26" s="32" t="str">
        <f t="shared" ref="F26:G29" si="2">PHONETIC(D26)</f>
        <v/>
      </c>
      <c r="G26" s="33" t="str">
        <f t="shared" si="2"/>
        <v/>
      </c>
      <c r="H26" s="2" t="s">
        <v>81</v>
      </c>
      <c r="I26" s="6"/>
      <c r="J26" s="20"/>
    </row>
    <row r="27" spans="1:10" ht="23.1" customHeight="1">
      <c r="A27" s="19"/>
      <c r="B27" s="6"/>
      <c r="C27" s="48">
        <v>13</v>
      </c>
      <c r="D27" s="32"/>
      <c r="E27" s="33"/>
      <c r="F27" s="32" t="str">
        <f t="shared" si="2"/>
        <v/>
      </c>
      <c r="G27" s="33" t="str">
        <f t="shared" si="2"/>
        <v/>
      </c>
      <c r="H27" s="2" t="s">
        <v>81</v>
      </c>
      <c r="I27" s="6"/>
      <c r="J27" s="20"/>
    </row>
    <row r="28" spans="1:10" ht="23.1" customHeight="1">
      <c r="A28" s="19"/>
      <c r="B28" s="6"/>
      <c r="C28" s="48">
        <v>14</v>
      </c>
      <c r="D28" s="32"/>
      <c r="E28" s="33"/>
      <c r="F28" s="32" t="str">
        <f t="shared" si="2"/>
        <v/>
      </c>
      <c r="G28" s="33" t="str">
        <f t="shared" si="2"/>
        <v/>
      </c>
      <c r="H28" s="2" t="s">
        <v>81</v>
      </c>
      <c r="I28" s="6"/>
      <c r="J28" s="20"/>
    </row>
    <row r="29" spans="1:10" ht="23.1" customHeight="1">
      <c r="A29" s="19"/>
      <c r="B29" s="6"/>
      <c r="C29" s="48">
        <v>15</v>
      </c>
      <c r="D29" s="32"/>
      <c r="E29" s="33"/>
      <c r="F29" s="32" t="str">
        <f t="shared" si="2"/>
        <v/>
      </c>
      <c r="G29" s="33" t="str">
        <f t="shared" si="2"/>
        <v/>
      </c>
      <c r="H29" s="2" t="s">
        <v>81</v>
      </c>
      <c r="I29" s="6"/>
      <c r="J29" s="20"/>
    </row>
    <row r="30" spans="1:10" ht="23.1" customHeight="1">
      <c r="A30" s="19"/>
      <c r="B30" s="6"/>
      <c r="C30" s="48">
        <v>16</v>
      </c>
      <c r="D30" s="32"/>
      <c r="E30" s="33"/>
      <c r="F30" s="32" t="str">
        <f>PHONETIC(D30)</f>
        <v/>
      </c>
      <c r="G30" s="33" t="str">
        <f>PHONETIC(E30)</f>
        <v/>
      </c>
      <c r="H30" s="2" t="s">
        <v>81</v>
      </c>
      <c r="I30" s="6"/>
      <c r="J30" s="20"/>
    </row>
    <row r="31" spans="1:10" ht="23.1" customHeight="1">
      <c r="A31" s="19"/>
      <c r="B31" s="6"/>
      <c r="C31" s="48">
        <v>17</v>
      </c>
      <c r="D31" s="32"/>
      <c r="E31" s="33"/>
      <c r="F31" s="32" t="str">
        <f t="shared" ref="F31:G34" si="3">PHONETIC(D31)</f>
        <v/>
      </c>
      <c r="G31" s="33" t="str">
        <f t="shared" si="3"/>
        <v/>
      </c>
      <c r="H31" s="2" t="s">
        <v>81</v>
      </c>
      <c r="I31" s="6"/>
      <c r="J31" s="20"/>
    </row>
    <row r="32" spans="1:10" ht="23.1" customHeight="1">
      <c r="A32" s="19"/>
      <c r="B32" s="6"/>
      <c r="C32" s="48">
        <v>18</v>
      </c>
      <c r="D32" s="32"/>
      <c r="E32" s="33"/>
      <c r="F32" s="32" t="str">
        <f t="shared" si="3"/>
        <v/>
      </c>
      <c r="G32" s="33" t="str">
        <f t="shared" si="3"/>
        <v/>
      </c>
      <c r="H32" s="2" t="s">
        <v>81</v>
      </c>
      <c r="I32" s="6"/>
      <c r="J32" s="20"/>
    </row>
    <row r="33" spans="1:10" ht="23.1" customHeight="1">
      <c r="A33" s="19"/>
      <c r="B33" s="6"/>
      <c r="C33" s="48">
        <v>19</v>
      </c>
      <c r="D33" s="32"/>
      <c r="E33" s="33"/>
      <c r="F33" s="32" t="str">
        <f t="shared" si="3"/>
        <v/>
      </c>
      <c r="G33" s="33" t="str">
        <f t="shared" si="3"/>
        <v/>
      </c>
      <c r="H33" s="2" t="s">
        <v>81</v>
      </c>
      <c r="I33" s="6"/>
      <c r="J33" s="20"/>
    </row>
    <row r="34" spans="1:10" ht="23.1" customHeight="1">
      <c r="A34" s="19"/>
      <c r="B34" s="6"/>
      <c r="C34" s="48">
        <v>20</v>
      </c>
      <c r="D34" s="32"/>
      <c r="E34" s="33"/>
      <c r="F34" s="32" t="str">
        <f t="shared" si="3"/>
        <v/>
      </c>
      <c r="G34" s="33" t="str">
        <f t="shared" si="3"/>
        <v/>
      </c>
      <c r="H34" s="2"/>
      <c r="I34" s="6"/>
      <c r="J34" s="20"/>
    </row>
    <row r="35" spans="1:10" ht="17.100000000000001" customHeight="1">
      <c r="A35" s="21"/>
      <c r="B35" s="22"/>
      <c r="C35" s="22"/>
      <c r="D35" s="22"/>
      <c r="E35" s="22"/>
      <c r="F35" s="22"/>
      <c r="G35" s="22"/>
      <c r="H35" s="22"/>
      <c r="I35" s="22"/>
      <c r="J35" s="23"/>
    </row>
  </sheetData>
  <mergeCells count="2">
    <mergeCell ref="C3:H3"/>
    <mergeCell ref="D12:F12"/>
  </mergeCells>
  <phoneticPr fontId="2"/>
  <dataValidations count="1">
    <dataValidation type="list" allowBlank="1" showInputMessage="1" showErrorMessage="1" sqref="H15:H34" xr:uid="{D1FA249D-8DE5-41D3-9C4B-1458960BD749}">
      <formula1>"　,高3,高2,高1"</formula1>
    </dataValidation>
  </dataValidations>
  <printOptions horizontalCentered="1"/>
  <pageMargins left="0.25" right="0.25" top="0.75" bottom="0.75" header="0.3" footer="0.3"/>
  <pageSetup paperSize="9" scale="96"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2094-6A91-416A-BF78-4C0679A732BA}">
  <sheetPr>
    <pageSetUpPr fitToPage="1"/>
  </sheetPr>
  <dimension ref="A1:J35"/>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85</v>
      </c>
      <c r="C10" s="53"/>
      <c r="D10" s="51"/>
      <c r="E10" s="53"/>
      <c r="F10" s="53"/>
      <c r="G10" s="53"/>
      <c r="H10" s="53"/>
      <c r="I10" s="53"/>
      <c r="J10" s="54"/>
    </row>
    <row r="11" spans="1:10" ht="20.100000000000001" customHeight="1">
      <c r="A11" s="19"/>
      <c r="B11" s="29" t="s">
        <v>82</v>
      </c>
      <c r="C11" s="29"/>
      <c r="D11" s="28" t="s">
        <v>74</v>
      </c>
      <c r="E11" s="24"/>
      <c r="F11" s="63"/>
      <c r="G11" s="56"/>
      <c r="H11" s="6"/>
      <c r="I11" s="6"/>
      <c r="J11" s="20"/>
    </row>
    <row r="12" spans="1:10" ht="24.95" customHeight="1">
      <c r="A12" s="19"/>
      <c r="B12" s="29"/>
      <c r="C12" s="44" t="s">
        <v>84</v>
      </c>
      <c r="D12" s="107" t="str">
        <f>IF(COUNTA(D14:E34)&gt;0,基本情報!$D$9,"")</f>
        <v/>
      </c>
      <c r="E12" s="107"/>
      <c r="F12" s="107"/>
      <c r="G12" s="56"/>
      <c r="H12" s="57"/>
      <c r="I12" s="6"/>
      <c r="J12" s="20"/>
    </row>
    <row r="13" spans="1:10" ht="23.1" customHeight="1">
      <c r="A13" s="19"/>
      <c r="B13" s="6"/>
      <c r="C13" s="45"/>
      <c r="D13" s="49" t="s">
        <v>45</v>
      </c>
      <c r="E13" s="50" t="s">
        <v>46</v>
      </c>
      <c r="F13" s="40" t="s">
        <v>62</v>
      </c>
      <c r="G13" s="40" t="s">
        <v>63</v>
      </c>
      <c r="H13" s="40" t="s">
        <v>78</v>
      </c>
      <c r="I13" s="6"/>
      <c r="J13" s="20"/>
    </row>
    <row r="14" spans="1:10" ht="23.1" customHeight="1">
      <c r="A14" s="19"/>
      <c r="B14" s="6"/>
      <c r="C14" s="46" t="s">
        <v>56</v>
      </c>
      <c r="D14" s="58"/>
      <c r="E14" s="59"/>
      <c r="F14" s="60" t="s">
        <v>73</v>
      </c>
      <c r="G14" s="61"/>
      <c r="H14" s="40"/>
      <c r="I14" s="6"/>
      <c r="J14" s="20"/>
    </row>
    <row r="15" spans="1:10" ht="23.1" customHeight="1">
      <c r="A15" s="19"/>
      <c r="B15" s="6"/>
      <c r="C15" s="48">
        <v>1</v>
      </c>
      <c r="D15" s="32"/>
      <c r="E15" s="33"/>
      <c r="F15" s="32" t="str">
        <f>PHONETIC(D15)</f>
        <v/>
      </c>
      <c r="G15" s="33" t="str">
        <f>PHONETIC(E15)</f>
        <v/>
      </c>
      <c r="H15" s="2"/>
      <c r="I15" s="6"/>
      <c r="J15" s="20"/>
    </row>
    <row r="16" spans="1:10" ht="23.1" customHeight="1">
      <c r="A16" s="19"/>
      <c r="B16" s="6"/>
      <c r="C16" s="48">
        <v>2</v>
      </c>
      <c r="D16" s="32"/>
      <c r="E16" s="33"/>
      <c r="F16" s="32" t="str">
        <f t="shared" ref="F16:G19" si="0">PHONETIC(D16)</f>
        <v/>
      </c>
      <c r="G16" s="33" t="str">
        <f t="shared" si="0"/>
        <v/>
      </c>
      <c r="H16" s="2"/>
      <c r="I16" s="6"/>
      <c r="J16" s="20"/>
    </row>
    <row r="17" spans="1:10" ht="23.1" customHeight="1">
      <c r="A17" s="19"/>
      <c r="B17" s="6"/>
      <c r="C17" s="48">
        <v>3</v>
      </c>
      <c r="D17" s="32"/>
      <c r="E17" s="33"/>
      <c r="F17" s="32" t="str">
        <f t="shared" si="0"/>
        <v/>
      </c>
      <c r="G17" s="33" t="str">
        <f t="shared" si="0"/>
        <v/>
      </c>
      <c r="H17" s="2"/>
      <c r="I17" s="6"/>
      <c r="J17" s="20"/>
    </row>
    <row r="18" spans="1:10" ht="23.1" customHeight="1">
      <c r="A18" s="19"/>
      <c r="B18" s="6"/>
      <c r="C18" s="48">
        <v>4</v>
      </c>
      <c r="D18" s="32"/>
      <c r="E18" s="33"/>
      <c r="F18" s="32" t="str">
        <f t="shared" si="0"/>
        <v/>
      </c>
      <c r="G18" s="33" t="str">
        <f t="shared" si="0"/>
        <v/>
      </c>
      <c r="H18" s="2"/>
      <c r="I18" s="6"/>
      <c r="J18" s="20"/>
    </row>
    <row r="19" spans="1:10" ht="23.1" customHeight="1">
      <c r="A19" s="19"/>
      <c r="B19" s="6"/>
      <c r="C19" s="48">
        <v>5</v>
      </c>
      <c r="D19" s="32"/>
      <c r="E19" s="33"/>
      <c r="F19" s="32" t="str">
        <f t="shared" si="0"/>
        <v/>
      </c>
      <c r="G19" s="33" t="str">
        <f t="shared" si="0"/>
        <v/>
      </c>
      <c r="H19" s="2" t="s">
        <v>81</v>
      </c>
      <c r="I19" s="6"/>
      <c r="J19" s="20"/>
    </row>
    <row r="20" spans="1:10" ht="23.1" customHeight="1">
      <c r="A20" s="19"/>
      <c r="B20" s="6"/>
      <c r="C20" s="48">
        <v>6</v>
      </c>
      <c r="D20" s="32"/>
      <c r="E20" s="33"/>
      <c r="F20" s="32" t="str">
        <f>PHONETIC(D20)</f>
        <v/>
      </c>
      <c r="G20" s="33" t="str">
        <f>PHONETIC(E20)</f>
        <v/>
      </c>
      <c r="H20" s="2" t="s">
        <v>81</v>
      </c>
      <c r="I20" s="6"/>
      <c r="J20" s="20"/>
    </row>
    <row r="21" spans="1:10" ht="23.1" customHeight="1">
      <c r="A21" s="19"/>
      <c r="B21" s="6"/>
      <c r="C21" s="48">
        <v>7</v>
      </c>
      <c r="D21" s="32"/>
      <c r="E21" s="33"/>
      <c r="F21" s="32" t="str">
        <f t="shared" ref="F21:G24" si="1">PHONETIC(D21)</f>
        <v/>
      </c>
      <c r="G21" s="33" t="str">
        <f t="shared" si="1"/>
        <v/>
      </c>
      <c r="H21" s="2" t="s">
        <v>81</v>
      </c>
      <c r="I21" s="6"/>
      <c r="J21" s="20"/>
    </row>
    <row r="22" spans="1:10" ht="23.1" customHeight="1">
      <c r="A22" s="19"/>
      <c r="B22" s="6"/>
      <c r="C22" s="48">
        <v>8</v>
      </c>
      <c r="D22" s="32"/>
      <c r="E22" s="33"/>
      <c r="F22" s="32" t="str">
        <f t="shared" si="1"/>
        <v/>
      </c>
      <c r="G22" s="33" t="str">
        <f t="shared" si="1"/>
        <v/>
      </c>
      <c r="H22" s="2" t="s">
        <v>81</v>
      </c>
      <c r="I22" s="6"/>
      <c r="J22" s="20"/>
    </row>
    <row r="23" spans="1:10" ht="23.1" customHeight="1">
      <c r="A23" s="19"/>
      <c r="B23" s="6"/>
      <c r="C23" s="48">
        <v>9</v>
      </c>
      <c r="D23" s="32"/>
      <c r="E23" s="33"/>
      <c r="F23" s="32" t="str">
        <f t="shared" si="1"/>
        <v/>
      </c>
      <c r="G23" s="33" t="str">
        <f t="shared" si="1"/>
        <v/>
      </c>
      <c r="H23" s="2" t="s">
        <v>81</v>
      </c>
      <c r="I23" s="6"/>
      <c r="J23" s="20"/>
    </row>
    <row r="24" spans="1:10" ht="23.1" customHeight="1">
      <c r="A24" s="19"/>
      <c r="B24" s="6"/>
      <c r="C24" s="48">
        <v>10</v>
      </c>
      <c r="D24" s="32"/>
      <c r="E24" s="33"/>
      <c r="F24" s="32" t="str">
        <f t="shared" si="1"/>
        <v/>
      </c>
      <c r="G24" s="33" t="str">
        <f t="shared" si="1"/>
        <v/>
      </c>
      <c r="H24" s="2" t="s">
        <v>81</v>
      </c>
      <c r="I24" s="6"/>
      <c r="J24" s="20"/>
    </row>
    <row r="25" spans="1:10" ht="23.1" customHeight="1">
      <c r="A25" s="19"/>
      <c r="B25" s="6"/>
      <c r="C25" s="48">
        <v>11</v>
      </c>
      <c r="D25" s="32"/>
      <c r="E25" s="33"/>
      <c r="F25" s="32" t="str">
        <f>PHONETIC(D25)</f>
        <v/>
      </c>
      <c r="G25" s="33" t="str">
        <f>PHONETIC(E25)</f>
        <v/>
      </c>
      <c r="H25" s="2" t="s">
        <v>81</v>
      </c>
      <c r="I25" s="6"/>
      <c r="J25" s="20"/>
    </row>
    <row r="26" spans="1:10" ht="23.1" customHeight="1">
      <c r="A26" s="19"/>
      <c r="B26" s="6"/>
      <c r="C26" s="48">
        <v>12</v>
      </c>
      <c r="D26" s="32"/>
      <c r="E26" s="33"/>
      <c r="F26" s="32" t="str">
        <f t="shared" ref="F26:G29" si="2">PHONETIC(D26)</f>
        <v/>
      </c>
      <c r="G26" s="33" t="str">
        <f t="shared" si="2"/>
        <v/>
      </c>
      <c r="H26" s="2" t="s">
        <v>81</v>
      </c>
      <c r="I26" s="6"/>
      <c r="J26" s="20"/>
    </row>
    <row r="27" spans="1:10" ht="23.1" customHeight="1">
      <c r="A27" s="19"/>
      <c r="B27" s="6"/>
      <c r="C27" s="48">
        <v>13</v>
      </c>
      <c r="D27" s="32"/>
      <c r="E27" s="33"/>
      <c r="F27" s="32" t="str">
        <f t="shared" si="2"/>
        <v/>
      </c>
      <c r="G27" s="33" t="str">
        <f t="shared" si="2"/>
        <v/>
      </c>
      <c r="H27" s="2" t="s">
        <v>81</v>
      </c>
      <c r="I27" s="6"/>
      <c r="J27" s="20"/>
    </row>
    <row r="28" spans="1:10" ht="23.1" customHeight="1">
      <c r="A28" s="19"/>
      <c r="B28" s="6"/>
      <c r="C28" s="48">
        <v>14</v>
      </c>
      <c r="D28" s="32"/>
      <c r="E28" s="33"/>
      <c r="F28" s="32" t="str">
        <f t="shared" si="2"/>
        <v/>
      </c>
      <c r="G28" s="33" t="str">
        <f t="shared" si="2"/>
        <v/>
      </c>
      <c r="H28" s="2" t="s">
        <v>81</v>
      </c>
      <c r="I28" s="6"/>
      <c r="J28" s="20"/>
    </row>
    <row r="29" spans="1:10" ht="23.1" customHeight="1">
      <c r="A29" s="19"/>
      <c r="B29" s="6"/>
      <c r="C29" s="48">
        <v>15</v>
      </c>
      <c r="D29" s="32"/>
      <c r="E29" s="33"/>
      <c r="F29" s="32" t="str">
        <f t="shared" si="2"/>
        <v/>
      </c>
      <c r="G29" s="33" t="str">
        <f t="shared" si="2"/>
        <v/>
      </c>
      <c r="H29" s="2" t="s">
        <v>81</v>
      </c>
      <c r="I29" s="6"/>
      <c r="J29" s="20"/>
    </row>
    <row r="30" spans="1:10" ht="23.1" customHeight="1">
      <c r="A30" s="19"/>
      <c r="B30" s="6"/>
      <c r="C30" s="48">
        <v>16</v>
      </c>
      <c r="D30" s="32"/>
      <c r="E30" s="33"/>
      <c r="F30" s="32" t="str">
        <f>PHONETIC(D30)</f>
        <v/>
      </c>
      <c r="G30" s="33" t="str">
        <f>PHONETIC(E30)</f>
        <v/>
      </c>
      <c r="H30" s="2" t="s">
        <v>81</v>
      </c>
      <c r="I30" s="6"/>
      <c r="J30" s="20"/>
    </row>
    <row r="31" spans="1:10" ht="23.1" customHeight="1">
      <c r="A31" s="19"/>
      <c r="B31" s="6"/>
      <c r="C31" s="48">
        <v>17</v>
      </c>
      <c r="D31" s="32"/>
      <c r="E31" s="33"/>
      <c r="F31" s="32" t="str">
        <f t="shared" ref="F31:G34" si="3">PHONETIC(D31)</f>
        <v/>
      </c>
      <c r="G31" s="33" t="str">
        <f t="shared" si="3"/>
        <v/>
      </c>
      <c r="H31" s="2" t="s">
        <v>81</v>
      </c>
      <c r="I31" s="6"/>
      <c r="J31" s="20"/>
    </row>
    <row r="32" spans="1:10" ht="23.1" customHeight="1">
      <c r="A32" s="19"/>
      <c r="B32" s="6"/>
      <c r="C32" s="48">
        <v>18</v>
      </c>
      <c r="D32" s="32"/>
      <c r="E32" s="33"/>
      <c r="F32" s="32" t="str">
        <f t="shared" si="3"/>
        <v/>
      </c>
      <c r="G32" s="33" t="str">
        <f t="shared" si="3"/>
        <v/>
      </c>
      <c r="H32" s="2" t="s">
        <v>81</v>
      </c>
      <c r="I32" s="6"/>
      <c r="J32" s="20"/>
    </row>
    <row r="33" spans="1:10" ht="23.1" customHeight="1">
      <c r="A33" s="19"/>
      <c r="B33" s="6"/>
      <c r="C33" s="48">
        <v>19</v>
      </c>
      <c r="D33" s="32"/>
      <c r="E33" s="33"/>
      <c r="F33" s="32" t="str">
        <f t="shared" si="3"/>
        <v/>
      </c>
      <c r="G33" s="33" t="str">
        <f t="shared" si="3"/>
        <v/>
      </c>
      <c r="H33" s="2" t="s">
        <v>81</v>
      </c>
      <c r="I33" s="6"/>
      <c r="J33" s="20"/>
    </row>
    <row r="34" spans="1:10" ht="23.1" customHeight="1">
      <c r="A34" s="19"/>
      <c r="B34" s="6"/>
      <c r="C34" s="48">
        <v>20</v>
      </c>
      <c r="D34" s="32"/>
      <c r="E34" s="33"/>
      <c r="F34" s="32" t="str">
        <f t="shared" si="3"/>
        <v/>
      </c>
      <c r="G34" s="33" t="str">
        <f t="shared" si="3"/>
        <v/>
      </c>
      <c r="H34" s="2"/>
      <c r="I34" s="6"/>
      <c r="J34" s="20"/>
    </row>
    <row r="35" spans="1:10" ht="17.100000000000001" customHeight="1">
      <c r="A35" s="21"/>
      <c r="B35" s="22"/>
      <c r="C35" s="22"/>
      <c r="D35" s="22"/>
      <c r="E35" s="22"/>
      <c r="F35" s="22"/>
      <c r="G35" s="22"/>
      <c r="H35" s="22"/>
      <c r="I35" s="22"/>
      <c r="J35" s="23"/>
    </row>
  </sheetData>
  <mergeCells count="2">
    <mergeCell ref="C3:H3"/>
    <mergeCell ref="D12:F12"/>
  </mergeCells>
  <phoneticPr fontId="2"/>
  <dataValidations count="1">
    <dataValidation type="list" allowBlank="1" showInputMessage="1" showErrorMessage="1" sqref="H15:H34" xr:uid="{6859737E-DBC0-4EE1-A37E-02D69116C9A2}">
      <formula1>"　,高3,高2,高1"</formula1>
    </dataValidation>
  </dataValidations>
  <printOptions horizontalCentered="1"/>
  <pageMargins left="0.25" right="0.25" top="0.75" bottom="0.75" header="0.3" footer="0.3"/>
  <pageSetup paperSize="9" scale="96"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7782-72C2-4EB2-A968-6231577A0551}">
  <sheetPr>
    <pageSetUpPr fitToPage="1"/>
  </sheetPr>
  <dimension ref="A1:J40"/>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87</v>
      </c>
      <c r="C10" s="53"/>
      <c r="D10" s="51"/>
      <c r="E10" s="53"/>
      <c r="F10" s="53"/>
      <c r="G10" s="53"/>
      <c r="H10" s="53"/>
      <c r="I10" s="53"/>
      <c r="J10" s="54"/>
    </row>
    <row r="11" spans="1:10" ht="20.100000000000001" customHeight="1">
      <c r="A11" s="19"/>
      <c r="B11" s="29" t="s">
        <v>88</v>
      </c>
      <c r="C11" s="29"/>
      <c r="D11" s="28"/>
      <c r="E11" s="28" t="s">
        <v>90</v>
      </c>
      <c r="F11" s="63"/>
      <c r="G11" s="56"/>
      <c r="H11" s="6"/>
      <c r="I11" s="6"/>
      <c r="J11" s="20"/>
    </row>
    <row r="12" spans="1:10" ht="21.95" customHeight="1">
      <c r="A12" s="19"/>
      <c r="B12" s="29"/>
      <c r="C12" s="44" t="s">
        <v>84</v>
      </c>
      <c r="D12" s="107" t="str">
        <f>IF(COUNTA(D14:E24)&gt;0,基本情報!$D$9,"")</f>
        <v/>
      </c>
      <c r="E12" s="107"/>
      <c r="F12" s="107"/>
      <c r="G12" s="56"/>
      <c r="H12" s="57"/>
      <c r="I12" s="6"/>
      <c r="J12" s="20"/>
    </row>
    <row r="13" spans="1:10" ht="20.100000000000001" customHeight="1">
      <c r="A13" s="19"/>
      <c r="B13" s="6"/>
      <c r="C13" s="45"/>
      <c r="D13" s="49" t="s">
        <v>45</v>
      </c>
      <c r="E13" s="50" t="s">
        <v>46</v>
      </c>
      <c r="F13" s="40" t="s">
        <v>62</v>
      </c>
      <c r="G13" s="40" t="s">
        <v>63</v>
      </c>
      <c r="H13" s="40" t="s">
        <v>49</v>
      </c>
      <c r="I13" s="6"/>
      <c r="J13" s="20"/>
    </row>
    <row r="14" spans="1:10" ht="20.100000000000001" customHeight="1">
      <c r="A14" s="19"/>
      <c r="B14" s="6"/>
      <c r="C14" s="46" t="s">
        <v>56</v>
      </c>
      <c r="D14" s="58"/>
      <c r="E14" s="59"/>
      <c r="F14" s="60" t="s">
        <v>73</v>
      </c>
      <c r="G14" s="61"/>
      <c r="H14" s="40"/>
      <c r="I14" s="6"/>
      <c r="J14" s="20"/>
    </row>
    <row r="15" spans="1:10" ht="20.100000000000001" customHeight="1">
      <c r="A15" s="19"/>
      <c r="B15" s="6"/>
      <c r="C15" s="48">
        <v>1</v>
      </c>
      <c r="D15" s="32"/>
      <c r="E15" s="33"/>
      <c r="F15" s="32" t="str">
        <f>PHONETIC(D15)</f>
        <v/>
      </c>
      <c r="G15" s="33" t="str">
        <f>PHONETIC(E15)</f>
        <v/>
      </c>
      <c r="H15" s="2"/>
      <c r="I15" s="6"/>
      <c r="J15" s="20"/>
    </row>
    <row r="16" spans="1:10" ht="20.100000000000001" customHeight="1">
      <c r="A16" s="19"/>
      <c r="B16" s="6"/>
      <c r="C16" s="48">
        <v>2</v>
      </c>
      <c r="D16" s="32"/>
      <c r="E16" s="33"/>
      <c r="F16" s="32" t="str">
        <f t="shared" ref="F16:G18" si="0">PHONETIC(D16)</f>
        <v/>
      </c>
      <c r="G16" s="33" t="str">
        <f t="shared" si="0"/>
        <v/>
      </c>
      <c r="H16" s="2"/>
      <c r="I16" s="6"/>
      <c r="J16" s="20"/>
    </row>
    <row r="17" spans="1:10" ht="20.100000000000001" customHeight="1">
      <c r="A17" s="19"/>
      <c r="B17" s="6"/>
      <c r="C17" s="48">
        <v>3</v>
      </c>
      <c r="D17" s="32"/>
      <c r="E17" s="33"/>
      <c r="F17" s="32" t="str">
        <f t="shared" si="0"/>
        <v/>
      </c>
      <c r="G17" s="33" t="str">
        <f t="shared" si="0"/>
        <v/>
      </c>
      <c r="H17" s="2"/>
      <c r="I17" s="6"/>
      <c r="J17" s="20"/>
    </row>
    <row r="18" spans="1:10" ht="20.100000000000001" customHeight="1">
      <c r="A18" s="19"/>
      <c r="B18" s="6"/>
      <c r="C18" s="48">
        <v>4</v>
      </c>
      <c r="D18" s="32"/>
      <c r="E18" s="33"/>
      <c r="F18" s="32" t="str">
        <f t="shared" si="0"/>
        <v/>
      </c>
      <c r="G18" s="33" t="str">
        <f t="shared" si="0"/>
        <v/>
      </c>
      <c r="H18" s="2" t="s">
        <v>81</v>
      </c>
      <c r="I18" s="6"/>
      <c r="J18" s="20"/>
    </row>
    <row r="19" spans="1:10" ht="20.100000000000001" customHeight="1">
      <c r="A19" s="19"/>
      <c r="B19" s="6"/>
      <c r="C19" s="48">
        <v>5</v>
      </c>
      <c r="D19" s="32"/>
      <c r="E19" s="33"/>
      <c r="F19" s="32"/>
      <c r="G19" s="33"/>
      <c r="H19" s="2"/>
      <c r="I19" s="6"/>
      <c r="J19" s="20"/>
    </row>
    <row r="20" spans="1:10" ht="20.100000000000001" customHeight="1">
      <c r="A20" s="19"/>
      <c r="B20" s="6"/>
      <c r="C20" s="48">
        <v>6</v>
      </c>
      <c r="D20" s="32"/>
      <c r="E20" s="33"/>
      <c r="F20" s="32"/>
      <c r="G20" s="33"/>
      <c r="H20" s="2"/>
      <c r="I20" s="6"/>
      <c r="J20" s="20"/>
    </row>
    <row r="21" spans="1:10" ht="20.100000000000001" customHeight="1">
      <c r="A21" s="19"/>
      <c r="B21" s="6"/>
      <c r="C21" s="48">
        <v>7</v>
      </c>
      <c r="D21" s="32"/>
      <c r="E21" s="33"/>
      <c r="F21" s="32"/>
      <c r="G21" s="33"/>
      <c r="H21" s="2"/>
      <c r="I21" s="6"/>
      <c r="J21" s="20"/>
    </row>
    <row r="22" spans="1:10" ht="20.100000000000001" customHeight="1">
      <c r="A22" s="19"/>
      <c r="B22" s="6"/>
      <c r="C22" s="48">
        <v>8</v>
      </c>
      <c r="D22" s="32"/>
      <c r="E22" s="33"/>
      <c r="F22" s="32"/>
      <c r="G22" s="33"/>
      <c r="H22" s="2"/>
      <c r="I22" s="6"/>
      <c r="J22" s="20"/>
    </row>
    <row r="23" spans="1:10" ht="20.100000000000001" customHeight="1">
      <c r="A23" s="19"/>
      <c r="B23" s="6"/>
      <c r="C23" s="48">
        <v>9</v>
      </c>
      <c r="D23" s="32"/>
      <c r="E23" s="33"/>
      <c r="F23" s="32"/>
      <c r="G23" s="33"/>
      <c r="H23" s="2"/>
      <c r="I23" s="6"/>
      <c r="J23" s="20"/>
    </row>
    <row r="24" spans="1:10" ht="20.100000000000001" customHeight="1">
      <c r="A24" s="19"/>
      <c r="B24" s="6"/>
      <c r="C24" s="48">
        <v>10</v>
      </c>
      <c r="D24" s="32"/>
      <c r="E24" s="33"/>
      <c r="F24" s="32"/>
      <c r="G24" s="33"/>
      <c r="H24" s="2"/>
      <c r="I24" s="6"/>
      <c r="J24" s="20"/>
    </row>
    <row r="25" spans="1:10" ht="15" customHeight="1">
      <c r="A25" s="19"/>
      <c r="B25" s="6"/>
      <c r="C25" s="53"/>
      <c r="D25" s="53"/>
      <c r="E25" s="53"/>
      <c r="F25" s="53"/>
      <c r="G25" s="53"/>
      <c r="H25" s="53"/>
      <c r="I25" s="6"/>
      <c r="J25" s="20"/>
    </row>
    <row r="26" spans="1:10" ht="20.100000000000001" customHeight="1">
      <c r="A26" s="19"/>
      <c r="B26" s="29" t="s">
        <v>89</v>
      </c>
      <c r="C26" s="29"/>
      <c r="D26" s="28"/>
      <c r="E26" s="28" t="s">
        <v>90</v>
      </c>
      <c r="F26" s="63"/>
      <c r="G26" s="56"/>
      <c r="H26" s="6"/>
      <c r="I26" s="6"/>
      <c r="J26" s="20"/>
    </row>
    <row r="27" spans="1:10" ht="21.95" customHeight="1">
      <c r="A27" s="19"/>
      <c r="B27" s="29"/>
      <c r="C27" s="44" t="s">
        <v>84</v>
      </c>
      <c r="D27" s="107" t="str">
        <f>IF(COUNTA(D29:E39)&gt;0,基本情報!$D$9,"")</f>
        <v/>
      </c>
      <c r="E27" s="107"/>
      <c r="F27" s="107"/>
      <c r="G27" s="56"/>
      <c r="H27" s="57"/>
      <c r="I27" s="6"/>
      <c r="J27" s="20"/>
    </row>
    <row r="28" spans="1:10" ht="20.100000000000001" customHeight="1">
      <c r="A28" s="19"/>
      <c r="B28" s="6"/>
      <c r="C28" s="45"/>
      <c r="D28" s="49" t="s">
        <v>45</v>
      </c>
      <c r="E28" s="50" t="s">
        <v>46</v>
      </c>
      <c r="F28" s="40" t="s">
        <v>62</v>
      </c>
      <c r="G28" s="40" t="s">
        <v>63</v>
      </c>
      <c r="H28" s="40" t="s">
        <v>49</v>
      </c>
      <c r="I28" s="6"/>
      <c r="J28" s="20"/>
    </row>
    <row r="29" spans="1:10" ht="20.100000000000001" customHeight="1">
      <c r="A29" s="19"/>
      <c r="B29" s="6"/>
      <c r="C29" s="46" t="s">
        <v>56</v>
      </c>
      <c r="D29" s="58"/>
      <c r="E29" s="59"/>
      <c r="F29" s="60" t="s">
        <v>73</v>
      </c>
      <c r="G29" s="61"/>
      <c r="H29" s="40"/>
      <c r="I29" s="6"/>
      <c r="J29" s="20"/>
    </row>
    <row r="30" spans="1:10" ht="20.100000000000001" customHeight="1">
      <c r="A30" s="19"/>
      <c r="B30" s="6"/>
      <c r="C30" s="48">
        <v>1</v>
      </c>
      <c r="D30" s="32"/>
      <c r="E30" s="33"/>
      <c r="F30" s="32" t="str">
        <f>PHONETIC(D30)</f>
        <v/>
      </c>
      <c r="G30" s="33" t="str">
        <f>PHONETIC(E30)</f>
        <v/>
      </c>
      <c r="H30" s="2"/>
      <c r="I30" s="6"/>
      <c r="J30" s="20"/>
    </row>
    <row r="31" spans="1:10" ht="20.100000000000001" customHeight="1">
      <c r="A31" s="19"/>
      <c r="B31" s="6"/>
      <c r="C31" s="48">
        <v>2</v>
      </c>
      <c r="D31" s="32"/>
      <c r="E31" s="33"/>
      <c r="F31" s="32" t="str">
        <f t="shared" ref="F31:F34" si="1">PHONETIC(D31)</f>
        <v/>
      </c>
      <c r="G31" s="33" t="str">
        <f t="shared" ref="G31:G34" si="2">PHONETIC(E31)</f>
        <v/>
      </c>
      <c r="H31" s="2"/>
      <c r="I31" s="6"/>
      <c r="J31" s="20"/>
    </row>
    <row r="32" spans="1:10" ht="20.100000000000001" customHeight="1">
      <c r="A32" s="19"/>
      <c r="B32" s="6"/>
      <c r="C32" s="48">
        <v>3</v>
      </c>
      <c r="D32" s="32"/>
      <c r="E32" s="33"/>
      <c r="F32" s="32" t="str">
        <f t="shared" si="1"/>
        <v/>
      </c>
      <c r="G32" s="33" t="str">
        <f t="shared" si="2"/>
        <v/>
      </c>
      <c r="H32" s="2"/>
      <c r="I32" s="6"/>
      <c r="J32" s="20"/>
    </row>
    <row r="33" spans="1:10" ht="20.100000000000001" customHeight="1">
      <c r="A33" s="19"/>
      <c r="B33" s="6"/>
      <c r="C33" s="48">
        <v>4</v>
      </c>
      <c r="D33" s="32"/>
      <c r="E33" s="33"/>
      <c r="F33" s="32" t="str">
        <f t="shared" si="1"/>
        <v/>
      </c>
      <c r="G33" s="33" t="str">
        <f t="shared" si="2"/>
        <v/>
      </c>
      <c r="H33" s="2"/>
      <c r="I33" s="6"/>
      <c r="J33" s="20"/>
    </row>
    <row r="34" spans="1:10" ht="20.100000000000001" customHeight="1">
      <c r="A34" s="19"/>
      <c r="B34" s="6"/>
      <c r="C34" s="48">
        <v>5</v>
      </c>
      <c r="D34" s="32"/>
      <c r="E34" s="33"/>
      <c r="F34" s="32" t="str">
        <f t="shared" si="1"/>
        <v/>
      </c>
      <c r="G34" s="33" t="str">
        <f t="shared" si="2"/>
        <v/>
      </c>
      <c r="H34" s="2"/>
      <c r="I34" s="6"/>
      <c r="J34" s="20"/>
    </row>
    <row r="35" spans="1:10" ht="20.100000000000001" customHeight="1">
      <c r="A35" s="19"/>
      <c r="B35" s="6"/>
      <c r="C35" s="48">
        <v>6</v>
      </c>
      <c r="D35" s="32"/>
      <c r="E35" s="33"/>
      <c r="F35" s="32" t="str">
        <f>PHONETIC(D35)</f>
        <v/>
      </c>
      <c r="G35" s="33" t="str">
        <f>PHONETIC(E35)</f>
        <v/>
      </c>
      <c r="H35" s="2"/>
      <c r="I35" s="6"/>
      <c r="J35" s="20"/>
    </row>
    <row r="36" spans="1:10" ht="20.100000000000001" customHeight="1">
      <c r="A36" s="19"/>
      <c r="B36" s="6"/>
      <c r="C36" s="48">
        <v>7</v>
      </c>
      <c r="D36" s="32"/>
      <c r="E36" s="33"/>
      <c r="F36" s="32" t="str">
        <f t="shared" ref="F36:F39" si="3">PHONETIC(D36)</f>
        <v/>
      </c>
      <c r="G36" s="33" t="str">
        <f t="shared" ref="G36:G39" si="4">PHONETIC(E36)</f>
        <v/>
      </c>
      <c r="H36" s="2"/>
      <c r="I36" s="6"/>
      <c r="J36" s="20"/>
    </row>
    <row r="37" spans="1:10" ht="20.100000000000001" customHeight="1">
      <c r="A37" s="19"/>
      <c r="B37" s="6"/>
      <c r="C37" s="48">
        <v>8</v>
      </c>
      <c r="D37" s="32"/>
      <c r="E37" s="33"/>
      <c r="F37" s="32" t="str">
        <f t="shared" si="3"/>
        <v/>
      </c>
      <c r="G37" s="33" t="str">
        <f t="shared" si="4"/>
        <v/>
      </c>
      <c r="H37" s="2"/>
      <c r="I37" s="6"/>
      <c r="J37" s="20"/>
    </row>
    <row r="38" spans="1:10" ht="20.100000000000001" customHeight="1">
      <c r="A38" s="19"/>
      <c r="B38" s="6"/>
      <c r="C38" s="48">
        <v>9</v>
      </c>
      <c r="D38" s="32"/>
      <c r="E38" s="33"/>
      <c r="F38" s="32" t="str">
        <f t="shared" si="3"/>
        <v/>
      </c>
      <c r="G38" s="33" t="str">
        <f t="shared" si="4"/>
        <v/>
      </c>
      <c r="H38" s="2"/>
      <c r="I38" s="6"/>
      <c r="J38" s="20"/>
    </row>
    <row r="39" spans="1:10" ht="20.100000000000001" customHeight="1">
      <c r="A39" s="19"/>
      <c r="B39" s="6"/>
      <c r="C39" s="48">
        <v>10</v>
      </c>
      <c r="D39" s="32"/>
      <c r="E39" s="33"/>
      <c r="F39" s="32" t="str">
        <f t="shared" si="3"/>
        <v/>
      </c>
      <c r="G39" s="33" t="str">
        <f t="shared" si="4"/>
        <v/>
      </c>
      <c r="H39" s="2"/>
      <c r="I39" s="6"/>
      <c r="J39" s="20"/>
    </row>
    <row r="40" spans="1:10" ht="17.100000000000001" customHeight="1">
      <c r="A40" s="21"/>
      <c r="B40" s="22"/>
      <c r="C40" s="22"/>
      <c r="D40" s="22"/>
      <c r="E40" s="22"/>
      <c r="F40" s="22"/>
      <c r="G40" s="22"/>
      <c r="H40" s="22"/>
      <c r="I40" s="22"/>
      <c r="J40" s="23"/>
    </row>
  </sheetData>
  <mergeCells count="3">
    <mergeCell ref="C3:H3"/>
    <mergeCell ref="D12:F12"/>
    <mergeCell ref="D27:F27"/>
  </mergeCells>
  <phoneticPr fontId="2"/>
  <dataValidations count="2">
    <dataValidation type="list" allowBlank="1" showInputMessage="1" showErrorMessage="1" sqref="H15:H24" xr:uid="{ED9FC80B-D5B2-49CC-A9FA-B9127CA13D9A}">
      <formula1>"　,大1,大2,大3,大4,18,19,20,21,22,23,24,25,26,27,28,29,30,31,32,33,34"</formula1>
    </dataValidation>
    <dataValidation type="list" allowBlank="1" showInputMessage="1" showErrorMessage="1" sqref="H30:H39" xr:uid="{3FB9582E-D79B-4B00-A50D-005E851C02E7}">
      <formula1>"　,35,36,37,38,39,40,41,42,43,44"</formula1>
    </dataValidation>
  </dataValidations>
  <printOptions horizontalCentered="1"/>
  <pageMargins left="0.25" right="0.25" top="0.75" bottom="0.75" header="0.3" footer="0.3"/>
  <pageSetup paperSize="9" scale="96"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F2AF-CE82-4EC4-8218-CCCF32F47614}">
  <sheetPr>
    <pageSetUpPr fitToPage="1"/>
  </sheetPr>
  <dimension ref="A1:J40"/>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87</v>
      </c>
      <c r="C10" s="53"/>
      <c r="D10" s="51"/>
      <c r="E10" s="53"/>
      <c r="F10" s="53"/>
      <c r="G10" s="53"/>
      <c r="H10" s="53"/>
      <c r="I10" s="53"/>
      <c r="J10" s="54"/>
    </row>
    <row r="11" spans="1:10" ht="20.100000000000001" customHeight="1">
      <c r="A11" s="19"/>
      <c r="B11" s="29" t="s">
        <v>223</v>
      </c>
      <c r="C11" s="29"/>
      <c r="D11" s="28"/>
      <c r="E11" s="28" t="s">
        <v>90</v>
      </c>
      <c r="F11" s="63"/>
      <c r="G11" s="56"/>
      <c r="H11" s="6"/>
      <c r="I11" s="6"/>
      <c r="J11" s="20"/>
    </row>
    <row r="12" spans="1:10" ht="21.95" customHeight="1">
      <c r="A12" s="19"/>
      <c r="B12" s="29"/>
      <c r="C12" s="44" t="s">
        <v>84</v>
      </c>
      <c r="D12" s="107" t="str">
        <f>IF(COUNTA(D14:E24)&gt;0,基本情報!$D$9,"")</f>
        <v/>
      </c>
      <c r="E12" s="107"/>
      <c r="F12" s="107"/>
      <c r="G12" s="56"/>
      <c r="H12" s="57"/>
      <c r="I12" s="6"/>
      <c r="J12" s="20"/>
    </row>
    <row r="13" spans="1:10" ht="20.100000000000001" customHeight="1">
      <c r="A13" s="19"/>
      <c r="B13" s="6"/>
      <c r="C13" s="45"/>
      <c r="D13" s="49" t="s">
        <v>45</v>
      </c>
      <c r="E13" s="50" t="s">
        <v>46</v>
      </c>
      <c r="F13" s="40" t="s">
        <v>62</v>
      </c>
      <c r="G13" s="40" t="s">
        <v>63</v>
      </c>
      <c r="H13" s="40" t="s">
        <v>49</v>
      </c>
      <c r="I13" s="6"/>
      <c r="J13" s="20"/>
    </row>
    <row r="14" spans="1:10" ht="20.100000000000001" customHeight="1">
      <c r="A14" s="19"/>
      <c r="B14" s="6"/>
      <c r="C14" s="46" t="s">
        <v>56</v>
      </c>
      <c r="D14" s="58"/>
      <c r="E14" s="59"/>
      <c r="F14" s="60" t="s">
        <v>73</v>
      </c>
      <c r="G14" s="61"/>
      <c r="H14" s="40"/>
      <c r="I14" s="6"/>
      <c r="J14" s="20"/>
    </row>
    <row r="15" spans="1:10" ht="20.100000000000001" customHeight="1">
      <c r="A15" s="19"/>
      <c r="B15" s="6"/>
      <c r="C15" s="48">
        <v>1</v>
      </c>
      <c r="D15" s="32"/>
      <c r="E15" s="33"/>
      <c r="F15" s="32" t="str">
        <f>PHONETIC(D15)</f>
        <v/>
      </c>
      <c r="G15" s="33" t="str">
        <f>PHONETIC(E15)</f>
        <v/>
      </c>
      <c r="H15" s="2"/>
      <c r="I15" s="6"/>
      <c r="J15" s="20"/>
    </row>
    <row r="16" spans="1:10" ht="20.100000000000001" customHeight="1">
      <c r="A16" s="19"/>
      <c r="B16" s="6"/>
      <c r="C16" s="48">
        <v>2</v>
      </c>
      <c r="D16" s="32"/>
      <c r="E16" s="33"/>
      <c r="F16" s="32" t="str">
        <f t="shared" ref="F16:G19" si="0">PHONETIC(D16)</f>
        <v/>
      </c>
      <c r="G16" s="33" t="str">
        <f t="shared" si="0"/>
        <v/>
      </c>
      <c r="H16" s="2"/>
      <c r="I16" s="6"/>
      <c r="J16" s="20"/>
    </row>
    <row r="17" spans="1:10" ht="20.100000000000001" customHeight="1">
      <c r="A17" s="19"/>
      <c r="B17" s="6"/>
      <c r="C17" s="48">
        <v>3</v>
      </c>
      <c r="D17" s="32"/>
      <c r="E17" s="33"/>
      <c r="F17" s="32" t="str">
        <f t="shared" si="0"/>
        <v/>
      </c>
      <c r="G17" s="33" t="str">
        <f t="shared" si="0"/>
        <v/>
      </c>
      <c r="H17" s="2"/>
      <c r="I17" s="6"/>
      <c r="J17" s="20"/>
    </row>
    <row r="18" spans="1:10" ht="20.100000000000001" customHeight="1">
      <c r="A18" s="19"/>
      <c r="B18" s="6"/>
      <c r="C18" s="48">
        <v>4</v>
      </c>
      <c r="D18" s="32"/>
      <c r="E18" s="33"/>
      <c r="F18" s="32" t="str">
        <f t="shared" si="0"/>
        <v/>
      </c>
      <c r="G18" s="33" t="str">
        <f t="shared" si="0"/>
        <v/>
      </c>
      <c r="H18" s="2"/>
      <c r="I18" s="6"/>
      <c r="J18" s="20"/>
    </row>
    <row r="19" spans="1:10" ht="20.100000000000001" customHeight="1">
      <c r="A19" s="19"/>
      <c r="B19" s="6"/>
      <c r="C19" s="48">
        <v>5</v>
      </c>
      <c r="D19" s="32"/>
      <c r="E19" s="33"/>
      <c r="F19" s="32" t="str">
        <f t="shared" si="0"/>
        <v/>
      </c>
      <c r="G19" s="33" t="str">
        <f t="shared" si="0"/>
        <v/>
      </c>
      <c r="H19" s="2"/>
      <c r="I19" s="6"/>
      <c r="J19" s="20"/>
    </row>
    <row r="20" spans="1:10" ht="20.100000000000001" customHeight="1">
      <c r="A20" s="19"/>
      <c r="B20" s="6"/>
      <c r="C20" s="48">
        <v>6</v>
      </c>
      <c r="D20" s="32"/>
      <c r="E20" s="33"/>
      <c r="F20" s="32" t="str">
        <f>PHONETIC(D20)</f>
        <v/>
      </c>
      <c r="G20" s="33" t="str">
        <f>PHONETIC(E20)</f>
        <v/>
      </c>
      <c r="H20" s="2"/>
      <c r="I20" s="6"/>
      <c r="J20" s="20"/>
    </row>
    <row r="21" spans="1:10" ht="20.100000000000001" customHeight="1">
      <c r="A21" s="19"/>
      <c r="B21" s="6"/>
      <c r="C21" s="48">
        <v>7</v>
      </c>
      <c r="D21" s="32"/>
      <c r="E21" s="33"/>
      <c r="F21" s="32" t="str">
        <f t="shared" ref="F21:G24" si="1">PHONETIC(D21)</f>
        <v/>
      </c>
      <c r="G21" s="33" t="str">
        <f t="shared" si="1"/>
        <v/>
      </c>
      <c r="H21" s="2"/>
      <c r="I21" s="6"/>
      <c r="J21" s="20"/>
    </row>
    <row r="22" spans="1:10" ht="20.100000000000001" customHeight="1">
      <c r="A22" s="19"/>
      <c r="B22" s="6"/>
      <c r="C22" s="48">
        <v>8</v>
      </c>
      <c r="D22" s="32"/>
      <c r="E22" s="33"/>
      <c r="F22" s="32" t="str">
        <f t="shared" si="1"/>
        <v/>
      </c>
      <c r="G22" s="33" t="str">
        <f t="shared" si="1"/>
        <v/>
      </c>
      <c r="H22" s="2"/>
      <c r="I22" s="6"/>
      <c r="J22" s="20"/>
    </row>
    <row r="23" spans="1:10" ht="20.100000000000001" customHeight="1">
      <c r="A23" s="19"/>
      <c r="B23" s="6"/>
      <c r="C23" s="48">
        <v>9</v>
      </c>
      <c r="D23" s="32"/>
      <c r="E23" s="33"/>
      <c r="F23" s="32" t="str">
        <f t="shared" si="1"/>
        <v/>
      </c>
      <c r="G23" s="33" t="str">
        <f t="shared" si="1"/>
        <v/>
      </c>
      <c r="H23" s="2"/>
      <c r="I23" s="6"/>
      <c r="J23" s="20"/>
    </row>
    <row r="24" spans="1:10" ht="20.100000000000001" customHeight="1">
      <c r="A24" s="19"/>
      <c r="B24" s="6"/>
      <c r="C24" s="48">
        <v>10</v>
      </c>
      <c r="D24" s="32"/>
      <c r="E24" s="33"/>
      <c r="F24" s="32" t="str">
        <f t="shared" si="1"/>
        <v/>
      </c>
      <c r="G24" s="33" t="str">
        <f t="shared" si="1"/>
        <v/>
      </c>
      <c r="H24" s="2"/>
      <c r="I24" s="6"/>
      <c r="J24" s="20"/>
    </row>
    <row r="25" spans="1:10" ht="15" customHeight="1">
      <c r="A25" s="19"/>
      <c r="B25" s="6"/>
      <c r="C25" s="53"/>
      <c r="D25" s="53"/>
      <c r="E25" s="53"/>
      <c r="F25" s="53"/>
      <c r="G25" s="53"/>
      <c r="H25" s="53"/>
      <c r="I25" s="6"/>
      <c r="J25" s="20"/>
    </row>
    <row r="26" spans="1:10" ht="20.100000000000001" customHeight="1">
      <c r="A26" s="19"/>
      <c r="B26" s="29" t="s">
        <v>222</v>
      </c>
      <c r="C26" s="29"/>
      <c r="D26" s="28"/>
      <c r="E26" s="28" t="s">
        <v>90</v>
      </c>
      <c r="F26" s="63"/>
      <c r="G26" s="56"/>
      <c r="H26" s="6"/>
      <c r="I26" s="6"/>
      <c r="J26" s="20"/>
    </row>
    <row r="27" spans="1:10" ht="21.95" customHeight="1">
      <c r="A27" s="19"/>
      <c r="B27" s="29"/>
      <c r="C27" s="44" t="s">
        <v>84</v>
      </c>
      <c r="D27" s="107" t="str">
        <f>IF(COUNTA(D29:E39)&gt;0,基本情報!$D$9,"")</f>
        <v/>
      </c>
      <c r="E27" s="107"/>
      <c r="F27" s="107"/>
      <c r="G27" s="56"/>
      <c r="H27" s="57"/>
      <c r="I27" s="6"/>
      <c r="J27" s="20"/>
    </row>
    <row r="28" spans="1:10" ht="20.100000000000001" customHeight="1">
      <c r="A28" s="19"/>
      <c r="B28" s="6"/>
      <c r="C28" s="45"/>
      <c r="D28" s="49" t="s">
        <v>45</v>
      </c>
      <c r="E28" s="50" t="s">
        <v>46</v>
      </c>
      <c r="F28" s="40" t="s">
        <v>62</v>
      </c>
      <c r="G28" s="40" t="s">
        <v>63</v>
      </c>
      <c r="H28" s="40" t="s">
        <v>49</v>
      </c>
      <c r="I28" s="6"/>
      <c r="J28" s="20"/>
    </row>
    <row r="29" spans="1:10" ht="20.100000000000001" customHeight="1">
      <c r="A29" s="19"/>
      <c r="B29" s="6"/>
      <c r="C29" s="46" t="s">
        <v>56</v>
      </c>
      <c r="D29" s="58"/>
      <c r="E29" s="59"/>
      <c r="F29" s="60" t="s">
        <v>73</v>
      </c>
      <c r="G29" s="61"/>
      <c r="H29" s="40"/>
      <c r="I29" s="6"/>
      <c r="J29" s="20"/>
    </row>
    <row r="30" spans="1:10" ht="20.100000000000001" customHeight="1">
      <c r="A30" s="19"/>
      <c r="B30" s="6"/>
      <c r="C30" s="48">
        <v>1</v>
      </c>
      <c r="D30" s="32"/>
      <c r="E30" s="33"/>
      <c r="F30" s="32" t="str">
        <f>PHONETIC(D30)</f>
        <v/>
      </c>
      <c r="G30" s="33" t="str">
        <f>PHONETIC(E30)</f>
        <v/>
      </c>
      <c r="H30" s="2"/>
      <c r="I30" s="6"/>
      <c r="J30" s="20"/>
    </row>
    <row r="31" spans="1:10" ht="20.100000000000001" customHeight="1">
      <c r="A31" s="19"/>
      <c r="B31" s="6"/>
      <c r="C31" s="48">
        <v>2</v>
      </c>
      <c r="D31" s="32"/>
      <c r="E31" s="33"/>
      <c r="F31" s="32" t="str">
        <f t="shared" ref="F31:G34" si="2">PHONETIC(D31)</f>
        <v/>
      </c>
      <c r="G31" s="33" t="str">
        <f t="shared" si="2"/>
        <v/>
      </c>
      <c r="H31" s="2"/>
      <c r="I31" s="6"/>
      <c r="J31" s="20"/>
    </row>
    <row r="32" spans="1:10" ht="20.100000000000001" customHeight="1">
      <c r="A32" s="19"/>
      <c r="B32" s="6"/>
      <c r="C32" s="48">
        <v>3</v>
      </c>
      <c r="D32" s="32"/>
      <c r="E32" s="33"/>
      <c r="F32" s="32" t="str">
        <f t="shared" si="2"/>
        <v/>
      </c>
      <c r="G32" s="33" t="str">
        <f t="shared" si="2"/>
        <v/>
      </c>
      <c r="H32" s="2"/>
      <c r="I32" s="6"/>
      <c r="J32" s="20"/>
    </row>
    <row r="33" spans="1:10" ht="20.100000000000001" customHeight="1">
      <c r="A33" s="19"/>
      <c r="B33" s="6"/>
      <c r="C33" s="48">
        <v>4</v>
      </c>
      <c r="D33" s="32"/>
      <c r="E33" s="33"/>
      <c r="F33" s="32" t="str">
        <f t="shared" si="2"/>
        <v/>
      </c>
      <c r="G33" s="33" t="str">
        <f t="shared" si="2"/>
        <v/>
      </c>
      <c r="H33" s="2" t="s">
        <v>81</v>
      </c>
      <c r="I33" s="6"/>
      <c r="J33" s="20"/>
    </row>
    <row r="34" spans="1:10" ht="20.100000000000001" customHeight="1">
      <c r="A34" s="19"/>
      <c r="B34" s="6"/>
      <c r="C34" s="48">
        <v>5</v>
      </c>
      <c r="D34" s="32"/>
      <c r="E34" s="33"/>
      <c r="F34" s="32" t="str">
        <f t="shared" si="2"/>
        <v/>
      </c>
      <c r="G34" s="33" t="str">
        <f t="shared" si="2"/>
        <v/>
      </c>
      <c r="H34" s="2"/>
      <c r="I34" s="6"/>
      <c r="J34" s="20"/>
    </row>
    <row r="35" spans="1:10" ht="20.100000000000001" customHeight="1">
      <c r="A35" s="19"/>
      <c r="B35" s="6"/>
      <c r="C35" s="48">
        <v>6</v>
      </c>
      <c r="D35" s="32"/>
      <c r="E35" s="33"/>
      <c r="F35" s="32" t="str">
        <f>PHONETIC(D35)</f>
        <v/>
      </c>
      <c r="G35" s="33" t="str">
        <f>PHONETIC(E35)</f>
        <v/>
      </c>
      <c r="H35" s="2" t="s">
        <v>81</v>
      </c>
      <c r="I35" s="6"/>
      <c r="J35" s="20"/>
    </row>
    <row r="36" spans="1:10" ht="20.100000000000001" customHeight="1">
      <c r="A36" s="19"/>
      <c r="B36" s="6"/>
      <c r="C36" s="48">
        <v>7</v>
      </c>
      <c r="D36" s="32"/>
      <c r="E36" s="33"/>
      <c r="F36" s="32" t="str">
        <f t="shared" ref="F36:G39" si="3">PHONETIC(D36)</f>
        <v/>
      </c>
      <c r="G36" s="33" t="str">
        <f t="shared" si="3"/>
        <v/>
      </c>
      <c r="H36" s="2" t="s">
        <v>81</v>
      </c>
      <c r="I36" s="6"/>
      <c r="J36" s="20"/>
    </row>
    <row r="37" spans="1:10" ht="20.100000000000001" customHeight="1">
      <c r="A37" s="19"/>
      <c r="B37" s="6"/>
      <c r="C37" s="48">
        <v>8</v>
      </c>
      <c r="D37" s="32"/>
      <c r="E37" s="33"/>
      <c r="F37" s="32" t="str">
        <f t="shared" si="3"/>
        <v/>
      </c>
      <c r="G37" s="33" t="str">
        <f t="shared" si="3"/>
        <v/>
      </c>
      <c r="H37" s="2" t="s">
        <v>81</v>
      </c>
      <c r="I37" s="6"/>
      <c r="J37" s="20"/>
    </row>
    <row r="38" spans="1:10" ht="20.100000000000001" customHeight="1">
      <c r="A38" s="19"/>
      <c r="B38" s="6"/>
      <c r="C38" s="48">
        <v>9</v>
      </c>
      <c r="D38" s="32"/>
      <c r="E38" s="33"/>
      <c r="F38" s="32" t="str">
        <f t="shared" si="3"/>
        <v/>
      </c>
      <c r="G38" s="33" t="str">
        <f t="shared" si="3"/>
        <v/>
      </c>
      <c r="H38" s="2" t="s">
        <v>81</v>
      </c>
      <c r="I38" s="6"/>
      <c r="J38" s="20"/>
    </row>
    <row r="39" spans="1:10" ht="20.100000000000001" customHeight="1">
      <c r="A39" s="19"/>
      <c r="B39" s="6"/>
      <c r="C39" s="48">
        <v>10</v>
      </c>
      <c r="D39" s="32"/>
      <c r="E39" s="33"/>
      <c r="F39" s="32" t="str">
        <f t="shared" si="3"/>
        <v/>
      </c>
      <c r="G39" s="33" t="str">
        <f t="shared" si="3"/>
        <v/>
      </c>
      <c r="H39" s="2"/>
      <c r="I39" s="6"/>
      <c r="J39" s="20"/>
    </row>
    <row r="40" spans="1:10" ht="17.100000000000001" customHeight="1">
      <c r="A40" s="21"/>
      <c r="B40" s="22"/>
      <c r="C40" s="22"/>
      <c r="D40" s="22"/>
      <c r="E40" s="22"/>
      <c r="F40" s="22"/>
      <c r="G40" s="22"/>
      <c r="H40" s="22"/>
      <c r="I40" s="22"/>
      <c r="J40" s="23"/>
    </row>
  </sheetData>
  <mergeCells count="3">
    <mergeCell ref="C3:H3"/>
    <mergeCell ref="D12:F12"/>
    <mergeCell ref="D27:F27"/>
  </mergeCells>
  <phoneticPr fontId="2"/>
  <dataValidations count="2">
    <dataValidation type="list" allowBlank="1" showInputMessage="1" showErrorMessage="1" sqref="H30:H39" xr:uid="{E43DBBA8-8979-4D26-8273-78EDD6D66302}">
      <formula1>"　,60,61,62,63,64,65,66,67,68,69,70,71,72,73,74,75,76,78,79,80,81,82,83,84,85"</formula1>
    </dataValidation>
    <dataValidation type="list" allowBlank="1" showInputMessage="1" showErrorMessage="1" sqref="H15:H24" xr:uid="{58941760-104B-40CA-8E0C-E9DD8A17C400}">
      <formula1>"　,45,46,47,48,49,50,51,52,53,54,55,56,57,58,59"</formula1>
    </dataValidation>
  </dataValidations>
  <printOptions horizontalCentered="1"/>
  <pageMargins left="0.25" right="0.25" top="0.75" bottom="0.75" header="0.3" footer="0.3"/>
  <pageSetup paperSize="9" scale="96"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74BC-95B8-41B7-93F3-DC1C79C790F3}">
  <sheetPr>
    <pageSetUpPr fitToPage="1"/>
  </sheetPr>
  <dimension ref="A1:J40"/>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87</v>
      </c>
      <c r="C10" s="53"/>
      <c r="D10" s="51"/>
      <c r="E10" s="53"/>
      <c r="F10" s="53"/>
      <c r="G10" s="53"/>
      <c r="H10" s="53"/>
      <c r="I10" s="53"/>
      <c r="J10" s="54"/>
    </row>
    <row r="11" spans="1:10" ht="20.100000000000001" customHeight="1">
      <c r="A11" s="19"/>
      <c r="B11" s="29" t="s">
        <v>91</v>
      </c>
      <c r="C11" s="29"/>
      <c r="D11" s="28"/>
      <c r="E11" s="28" t="s">
        <v>90</v>
      </c>
      <c r="F11" s="63"/>
      <c r="G11" s="56"/>
      <c r="H11" s="6"/>
      <c r="I11" s="6"/>
      <c r="J11" s="20"/>
    </row>
    <row r="12" spans="1:10" ht="21.95" customHeight="1">
      <c r="A12" s="19"/>
      <c r="B12" s="29"/>
      <c r="C12" s="44" t="s">
        <v>84</v>
      </c>
      <c r="D12" s="107" t="str">
        <f>IF(COUNTA(D14:E24)&gt;0,基本情報!$D$9,"")</f>
        <v/>
      </c>
      <c r="E12" s="107"/>
      <c r="F12" s="107"/>
      <c r="G12" s="56"/>
      <c r="H12" s="57"/>
      <c r="I12" s="6"/>
      <c r="J12" s="20"/>
    </row>
    <row r="13" spans="1:10" ht="20.100000000000001" customHeight="1">
      <c r="A13" s="19"/>
      <c r="B13" s="6"/>
      <c r="C13" s="45"/>
      <c r="D13" s="49" t="s">
        <v>45</v>
      </c>
      <c r="E13" s="50" t="s">
        <v>46</v>
      </c>
      <c r="F13" s="40" t="s">
        <v>62</v>
      </c>
      <c r="G13" s="40" t="s">
        <v>63</v>
      </c>
      <c r="H13" s="40" t="s">
        <v>49</v>
      </c>
      <c r="I13" s="6"/>
      <c r="J13" s="20"/>
    </row>
    <row r="14" spans="1:10" ht="20.100000000000001" customHeight="1">
      <c r="A14" s="19"/>
      <c r="B14" s="6"/>
      <c r="C14" s="46" t="s">
        <v>56</v>
      </c>
      <c r="D14" s="58"/>
      <c r="E14" s="59"/>
      <c r="F14" s="60" t="s">
        <v>73</v>
      </c>
      <c r="G14" s="61"/>
      <c r="H14" s="40"/>
      <c r="I14" s="6"/>
      <c r="J14" s="20"/>
    </row>
    <row r="15" spans="1:10" ht="20.100000000000001" customHeight="1">
      <c r="A15" s="19"/>
      <c r="B15" s="6"/>
      <c r="C15" s="48">
        <v>1</v>
      </c>
      <c r="D15" s="32"/>
      <c r="E15" s="33"/>
      <c r="F15" s="32" t="str">
        <f>PHONETIC(D15)</f>
        <v/>
      </c>
      <c r="G15" s="33" t="str">
        <f>PHONETIC(E15)</f>
        <v/>
      </c>
      <c r="H15" s="2"/>
      <c r="I15" s="6"/>
      <c r="J15" s="20"/>
    </row>
    <row r="16" spans="1:10" ht="20.100000000000001" customHeight="1">
      <c r="A16" s="19"/>
      <c r="B16" s="6"/>
      <c r="C16" s="48">
        <v>2</v>
      </c>
      <c r="D16" s="32"/>
      <c r="E16" s="33"/>
      <c r="F16" s="32" t="str">
        <f t="shared" ref="F16:G19" si="0">PHONETIC(D16)</f>
        <v/>
      </c>
      <c r="G16" s="33" t="str">
        <f t="shared" si="0"/>
        <v/>
      </c>
      <c r="H16" s="2"/>
      <c r="I16" s="6"/>
      <c r="J16" s="20"/>
    </row>
    <row r="17" spans="1:10" ht="20.100000000000001" customHeight="1">
      <c r="A17" s="19"/>
      <c r="B17" s="6"/>
      <c r="C17" s="48">
        <v>3</v>
      </c>
      <c r="D17" s="32"/>
      <c r="E17" s="33"/>
      <c r="F17" s="32" t="str">
        <f t="shared" si="0"/>
        <v/>
      </c>
      <c r="G17" s="33" t="str">
        <f t="shared" si="0"/>
        <v/>
      </c>
      <c r="H17" s="2"/>
      <c r="I17" s="6"/>
      <c r="J17" s="20"/>
    </row>
    <row r="18" spans="1:10" ht="20.100000000000001" customHeight="1">
      <c r="A18" s="19"/>
      <c r="B18" s="6"/>
      <c r="C18" s="48">
        <v>4</v>
      </c>
      <c r="D18" s="32"/>
      <c r="E18" s="33"/>
      <c r="F18" s="32" t="str">
        <f t="shared" si="0"/>
        <v/>
      </c>
      <c r="G18" s="33" t="str">
        <f t="shared" si="0"/>
        <v/>
      </c>
      <c r="H18" s="2" t="s">
        <v>81</v>
      </c>
      <c r="I18" s="6"/>
      <c r="J18" s="20"/>
    </row>
    <row r="19" spans="1:10" ht="20.100000000000001" customHeight="1">
      <c r="A19" s="19"/>
      <c r="B19" s="6"/>
      <c r="C19" s="48">
        <v>5</v>
      </c>
      <c r="D19" s="32"/>
      <c r="E19" s="33"/>
      <c r="F19" s="32" t="str">
        <f t="shared" si="0"/>
        <v/>
      </c>
      <c r="G19" s="33" t="str">
        <f t="shared" si="0"/>
        <v/>
      </c>
      <c r="H19" s="2"/>
      <c r="I19" s="6"/>
      <c r="J19" s="20"/>
    </row>
    <row r="20" spans="1:10" ht="20.100000000000001" customHeight="1">
      <c r="A20" s="19"/>
      <c r="B20" s="6"/>
      <c r="C20" s="48">
        <v>6</v>
      </c>
      <c r="D20" s="32"/>
      <c r="E20" s="33"/>
      <c r="F20" s="32" t="str">
        <f>PHONETIC(D20)</f>
        <v/>
      </c>
      <c r="G20" s="33" t="str">
        <f>PHONETIC(E20)</f>
        <v/>
      </c>
      <c r="H20" s="2"/>
      <c r="I20" s="6"/>
      <c r="J20" s="20"/>
    </row>
    <row r="21" spans="1:10" ht="20.100000000000001" customHeight="1">
      <c r="A21" s="19"/>
      <c r="B21" s="6"/>
      <c r="C21" s="48">
        <v>7</v>
      </c>
      <c r="D21" s="32"/>
      <c r="E21" s="33"/>
      <c r="F21" s="32" t="str">
        <f t="shared" ref="F21:G24" si="1">PHONETIC(D21)</f>
        <v/>
      </c>
      <c r="G21" s="33" t="str">
        <f t="shared" si="1"/>
        <v/>
      </c>
      <c r="H21" s="2"/>
      <c r="I21" s="6"/>
      <c r="J21" s="20"/>
    </row>
    <row r="22" spans="1:10" ht="20.100000000000001" customHeight="1">
      <c r="A22" s="19"/>
      <c r="B22" s="6"/>
      <c r="C22" s="48">
        <v>8</v>
      </c>
      <c r="D22" s="32"/>
      <c r="E22" s="33"/>
      <c r="F22" s="32" t="str">
        <f t="shared" si="1"/>
        <v/>
      </c>
      <c r="G22" s="33" t="str">
        <f t="shared" si="1"/>
        <v/>
      </c>
      <c r="H22" s="2"/>
      <c r="I22" s="6"/>
      <c r="J22" s="20"/>
    </row>
    <row r="23" spans="1:10" ht="20.100000000000001" customHeight="1">
      <c r="A23" s="19"/>
      <c r="B23" s="6"/>
      <c r="C23" s="48">
        <v>9</v>
      </c>
      <c r="D23" s="32"/>
      <c r="E23" s="33"/>
      <c r="F23" s="32" t="str">
        <f t="shared" si="1"/>
        <v/>
      </c>
      <c r="G23" s="33" t="str">
        <f t="shared" si="1"/>
        <v/>
      </c>
      <c r="H23" s="2"/>
      <c r="I23" s="6"/>
      <c r="J23" s="20"/>
    </row>
    <row r="24" spans="1:10" ht="20.100000000000001" customHeight="1">
      <c r="A24" s="19"/>
      <c r="B24" s="6"/>
      <c r="C24" s="48">
        <v>10</v>
      </c>
      <c r="D24" s="32"/>
      <c r="E24" s="33"/>
      <c r="F24" s="32" t="str">
        <f t="shared" si="1"/>
        <v/>
      </c>
      <c r="G24" s="33" t="str">
        <f t="shared" si="1"/>
        <v/>
      </c>
      <c r="H24" s="2"/>
      <c r="I24" s="6"/>
      <c r="J24" s="20"/>
    </row>
    <row r="25" spans="1:10" ht="15" customHeight="1">
      <c r="A25" s="19"/>
      <c r="B25" s="6"/>
      <c r="C25" s="53"/>
      <c r="D25" s="53"/>
      <c r="E25" s="53"/>
      <c r="F25" s="53"/>
      <c r="G25" s="53"/>
      <c r="H25" s="53"/>
      <c r="I25" s="6"/>
      <c r="J25" s="20"/>
    </row>
    <row r="26" spans="1:10" ht="20.100000000000001" customHeight="1">
      <c r="A26" s="19"/>
      <c r="B26" s="29" t="s">
        <v>92</v>
      </c>
      <c r="C26" s="29"/>
      <c r="D26" s="28"/>
      <c r="E26" s="28" t="s">
        <v>90</v>
      </c>
      <c r="F26" s="63"/>
      <c r="G26" s="56"/>
      <c r="H26" s="6"/>
      <c r="I26" s="6"/>
      <c r="J26" s="20"/>
    </row>
    <row r="27" spans="1:10" ht="21.95" customHeight="1">
      <c r="A27" s="19"/>
      <c r="B27" s="29"/>
      <c r="C27" s="44" t="s">
        <v>84</v>
      </c>
      <c r="D27" s="107" t="str">
        <f>IF(COUNTA(D29:E39)&gt;0,基本情報!$D$9,"")</f>
        <v/>
      </c>
      <c r="E27" s="107"/>
      <c r="F27" s="107"/>
      <c r="G27" s="56"/>
      <c r="H27" s="57"/>
      <c r="I27" s="6"/>
      <c r="J27" s="20"/>
    </row>
    <row r="28" spans="1:10" ht="20.100000000000001" customHeight="1">
      <c r="A28" s="19"/>
      <c r="B28" s="6"/>
      <c r="C28" s="45"/>
      <c r="D28" s="49" t="s">
        <v>45</v>
      </c>
      <c r="E28" s="50" t="s">
        <v>46</v>
      </c>
      <c r="F28" s="40" t="s">
        <v>62</v>
      </c>
      <c r="G28" s="40" t="s">
        <v>63</v>
      </c>
      <c r="H28" s="40" t="s">
        <v>49</v>
      </c>
      <c r="I28" s="6"/>
      <c r="J28" s="20"/>
    </row>
    <row r="29" spans="1:10" ht="20.100000000000001" customHeight="1">
      <c r="A29" s="19"/>
      <c r="B29" s="6"/>
      <c r="C29" s="46" t="s">
        <v>56</v>
      </c>
      <c r="D29" s="58"/>
      <c r="E29" s="59"/>
      <c r="F29" s="60" t="s">
        <v>73</v>
      </c>
      <c r="G29" s="61"/>
      <c r="H29" s="40"/>
      <c r="I29" s="6"/>
      <c r="J29" s="20"/>
    </row>
    <row r="30" spans="1:10" ht="20.100000000000001" customHeight="1">
      <c r="A30" s="19"/>
      <c r="B30" s="6"/>
      <c r="C30" s="48">
        <v>1</v>
      </c>
      <c r="D30" s="32"/>
      <c r="E30" s="33"/>
      <c r="F30" s="32" t="str">
        <f>PHONETIC(D30)</f>
        <v/>
      </c>
      <c r="G30" s="33" t="str">
        <f>PHONETIC(E30)</f>
        <v/>
      </c>
      <c r="H30" s="2"/>
      <c r="I30" s="6"/>
      <c r="J30" s="20"/>
    </row>
    <row r="31" spans="1:10" ht="20.100000000000001" customHeight="1">
      <c r="A31" s="19"/>
      <c r="B31" s="6"/>
      <c r="C31" s="48">
        <v>2</v>
      </c>
      <c r="D31" s="32"/>
      <c r="E31" s="33"/>
      <c r="F31" s="32" t="str">
        <f t="shared" ref="F31:G34" si="2">PHONETIC(D31)</f>
        <v/>
      </c>
      <c r="G31" s="33" t="str">
        <f t="shared" si="2"/>
        <v/>
      </c>
      <c r="H31" s="2"/>
      <c r="I31" s="6"/>
      <c r="J31" s="20"/>
    </row>
    <row r="32" spans="1:10" ht="20.100000000000001" customHeight="1">
      <c r="A32" s="19"/>
      <c r="B32" s="6"/>
      <c r="C32" s="48">
        <v>3</v>
      </c>
      <c r="D32" s="32"/>
      <c r="E32" s="33"/>
      <c r="F32" s="32" t="str">
        <f t="shared" si="2"/>
        <v/>
      </c>
      <c r="G32" s="33" t="str">
        <f t="shared" si="2"/>
        <v/>
      </c>
      <c r="H32" s="2"/>
      <c r="I32" s="6"/>
      <c r="J32" s="20"/>
    </row>
    <row r="33" spans="1:10" ht="20.100000000000001" customHeight="1">
      <c r="A33" s="19"/>
      <c r="B33" s="6"/>
      <c r="C33" s="48">
        <v>4</v>
      </c>
      <c r="D33" s="32"/>
      <c r="E33" s="33"/>
      <c r="F33" s="32" t="str">
        <f t="shared" si="2"/>
        <v/>
      </c>
      <c r="G33" s="33" t="str">
        <f t="shared" si="2"/>
        <v/>
      </c>
      <c r="H33" s="2" t="s">
        <v>81</v>
      </c>
      <c r="I33" s="6"/>
      <c r="J33" s="20"/>
    </row>
    <row r="34" spans="1:10" ht="20.100000000000001" customHeight="1">
      <c r="A34" s="19"/>
      <c r="B34" s="6"/>
      <c r="C34" s="48">
        <v>5</v>
      </c>
      <c r="D34" s="32"/>
      <c r="E34" s="33"/>
      <c r="F34" s="32" t="str">
        <f t="shared" si="2"/>
        <v/>
      </c>
      <c r="G34" s="33" t="str">
        <f t="shared" si="2"/>
        <v/>
      </c>
      <c r="H34" s="2"/>
      <c r="I34" s="6"/>
      <c r="J34" s="20"/>
    </row>
    <row r="35" spans="1:10" ht="20.100000000000001" customHeight="1">
      <c r="A35" s="19"/>
      <c r="B35" s="6"/>
      <c r="C35" s="48">
        <v>6</v>
      </c>
      <c r="D35" s="32"/>
      <c r="E35" s="33"/>
      <c r="F35" s="32" t="str">
        <f>PHONETIC(D35)</f>
        <v/>
      </c>
      <c r="G35" s="33" t="str">
        <f>PHONETIC(E35)</f>
        <v/>
      </c>
      <c r="H35" s="2"/>
      <c r="I35" s="6"/>
      <c r="J35" s="20"/>
    </row>
    <row r="36" spans="1:10" ht="20.100000000000001" customHeight="1">
      <c r="A36" s="19"/>
      <c r="B36" s="6"/>
      <c r="C36" s="48">
        <v>7</v>
      </c>
      <c r="D36" s="32"/>
      <c r="E36" s="33"/>
      <c r="F36" s="32" t="str">
        <f t="shared" ref="F36:G39" si="3">PHONETIC(D36)</f>
        <v/>
      </c>
      <c r="G36" s="33" t="str">
        <f t="shared" si="3"/>
        <v/>
      </c>
      <c r="H36" s="2"/>
      <c r="I36" s="6"/>
      <c r="J36" s="20"/>
    </row>
    <row r="37" spans="1:10" ht="20.100000000000001" customHeight="1">
      <c r="A37" s="19"/>
      <c r="B37" s="6"/>
      <c r="C37" s="48">
        <v>8</v>
      </c>
      <c r="D37" s="32"/>
      <c r="E37" s="33"/>
      <c r="F37" s="32" t="str">
        <f t="shared" si="3"/>
        <v/>
      </c>
      <c r="G37" s="33" t="str">
        <f t="shared" si="3"/>
        <v/>
      </c>
      <c r="H37" s="2"/>
      <c r="I37" s="6"/>
      <c r="J37" s="20"/>
    </row>
    <row r="38" spans="1:10" ht="20.100000000000001" customHeight="1">
      <c r="A38" s="19"/>
      <c r="B38" s="6"/>
      <c r="C38" s="48">
        <v>9</v>
      </c>
      <c r="D38" s="32"/>
      <c r="E38" s="33"/>
      <c r="F38" s="32" t="str">
        <f t="shared" si="3"/>
        <v/>
      </c>
      <c r="G38" s="33" t="str">
        <f t="shared" si="3"/>
        <v/>
      </c>
      <c r="H38" s="2"/>
      <c r="I38" s="6"/>
      <c r="J38" s="20"/>
    </row>
    <row r="39" spans="1:10" ht="20.100000000000001" customHeight="1">
      <c r="A39" s="19"/>
      <c r="B39" s="6"/>
      <c r="C39" s="48">
        <v>10</v>
      </c>
      <c r="D39" s="32"/>
      <c r="E39" s="33"/>
      <c r="F39" s="32" t="str">
        <f t="shared" si="3"/>
        <v/>
      </c>
      <c r="G39" s="33" t="str">
        <f t="shared" si="3"/>
        <v/>
      </c>
      <c r="H39" s="2"/>
      <c r="I39" s="6"/>
      <c r="J39" s="20"/>
    </row>
    <row r="40" spans="1:10" ht="17.100000000000001" customHeight="1">
      <c r="A40" s="21"/>
      <c r="B40" s="22"/>
      <c r="C40" s="22"/>
      <c r="D40" s="22"/>
      <c r="E40" s="22"/>
      <c r="F40" s="22"/>
      <c r="G40" s="22"/>
      <c r="H40" s="22"/>
      <c r="I40" s="22"/>
      <c r="J40" s="23"/>
    </row>
  </sheetData>
  <mergeCells count="3">
    <mergeCell ref="C3:H3"/>
    <mergeCell ref="D12:F12"/>
    <mergeCell ref="D27:F27"/>
  </mergeCells>
  <phoneticPr fontId="2"/>
  <dataValidations count="2">
    <dataValidation type="list" allowBlank="1" showInputMessage="1" showErrorMessage="1" sqref="H30:H39" xr:uid="{B8A89967-D239-4406-9EC1-8E1E31DC3D5D}">
      <formula1>"　,35,36,37,38,39,40,41,42,43,44,45,46,47,48,49,50,51,52,53,54,55,56,57,58,59,60"</formula1>
    </dataValidation>
    <dataValidation type="list" allowBlank="1" showInputMessage="1" showErrorMessage="1" sqref="H15:H24" xr:uid="{3A6774DE-E828-4089-9A82-1A1916CFCB26}">
      <formula1>"　,大1,大2,大3,大4,18,19,20,21,22,23,24,25,26,27,28,29,30,31,32,33,34"</formula1>
    </dataValidation>
  </dataValidations>
  <printOptions horizontalCentered="1"/>
  <pageMargins left="0.25" right="0.25" top="0.75" bottom="0.75" header="0.3" footer="0.3"/>
  <pageSetup paperSize="9" scale="96"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1B85-2D34-438D-9B5A-9E1BC8A8F466}">
  <dimension ref="A2:W194"/>
  <sheetViews>
    <sheetView zoomScale="85" zoomScaleNormal="85" workbookViewId="0">
      <selection activeCell="AC184" sqref="AC184"/>
    </sheetView>
  </sheetViews>
  <sheetFormatPr defaultRowHeight="15.75"/>
  <cols>
    <col min="1" max="1" width="6.25" style="64" bestFit="1" customWidth="1"/>
    <col min="2" max="2" width="4.875" style="64" bestFit="1" customWidth="1"/>
    <col min="3" max="3" width="16.25" style="64" bestFit="1" customWidth="1"/>
    <col min="4" max="4" width="9.25" style="68" bestFit="1" customWidth="1"/>
    <col min="5" max="5" width="6.625" style="68" bestFit="1" customWidth="1"/>
    <col min="6" max="6" width="9" style="64"/>
    <col min="7" max="7" width="6.25" style="64" bestFit="1" customWidth="1"/>
    <col min="8" max="8" width="7.125" style="64" bestFit="1" customWidth="1"/>
    <col min="9" max="9" width="16.25" style="64" bestFit="1" customWidth="1"/>
    <col min="10" max="10" width="18.875" style="64" bestFit="1" customWidth="1"/>
    <col min="11" max="11" width="9.25" style="64" bestFit="1" customWidth="1"/>
    <col min="12" max="12" width="6.625" style="68" bestFit="1" customWidth="1"/>
    <col min="13" max="13" width="7" style="64" bestFit="1" customWidth="1"/>
    <col min="14" max="14" width="5.125" style="64" bestFit="1" customWidth="1"/>
    <col min="15" max="15" width="6" style="68" bestFit="1" customWidth="1"/>
    <col min="16" max="16" width="6.5" style="68" bestFit="1" customWidth="1"/>
    <col min="17" max="17" width="9" style="64"/>
    <col min="18" max="18" width="6.25" style="64" bestFit="1" customWidth="1"/>
    <col min="19" max="19" width="12.625" style="64" bestFit="1" customWidth="1"/>
    <col min="20" max="20" width="9.25" style="68" bestFit="1" customWidth="1"/>
    <col min="21" max="21" width="9" style="64"/>
    <col min="22" max="22" width="6" style="68" bestFit="1" customWidth="1"/>
    <col min="23" max="23" width="6.5" style="68" bestFit="1" customWidth="1"/>
    <col min="24" max="16384" width="9" style="64"/>
  </cols>
  <sheetData>
    <row r="2" spans="1:23">
      <c r="A2" s="84" t="s">
        <v>229</v>
      </c>
      <c r="B2" s="84" t="s">
        <v>230</v>
      </c>
      <c r="C2" s="84" t="s">
        <v>231</v>
      </c>
      <c r="D2" s="84" t="s">
        <v>232</v>
      </c>
      <c r="E2" s="84" t="s">
        <v>233</v>
      </c>
      <c r="G2" s="86" t="s">
        <v>229</v>
      </c>
      <c r="H2" s="86" t="s">
        <v>254</v>
      </c>
      <c r="I2" s="86" t="s">
        <v>231</v>
      </c>
      <c r="J2" s="86" t="s">
        <v>255</v>
      </c>
      <c r="K2" s="86" t="s">
        <v>232</v>
      </c>
      <c r="L2" s="86" t="s">
        <v>233</v>
      </c>
      <c r="M2" s="86" t="s">
        <v>256</v>
      </c>
      <c r="N2" s="86" t="s">
        <v>259</v>
      </c>
      <c r="O2" s="86" t="s">
        <v>257</v>
      </c>
      <c r="P2" s="86" t="s">
        <v>258</v>
      </c>
      <c r="R2" s="87" t="s">
        <v>229</v>
      </c>
      <c r="S2" s="88" t="s">
        <v>228</v>
      </c>
      <c r="T2" s="87" t="s">
        <v>232</v>
      </c>
      <c r="U2" s="88" t="s">
        <v>269</v>
      </c>
      <c r="V2" s="68" t="s">
        <v>270</v>
      </c>
      <c r="W2" s="68" t="s">
        <v>258</v>
      </c>
    </row>
    <row r="3" spans="1:23">
      <c r="A3" s="64">
        <v>1</v>
      </c>
      <c r="B3" s="64" t="s">
        <v>234</v>
      </c>
      <c r="C3" s="64" t="str">
        <f>IF(【団体】!D15="","",【団体】!D15&amp;"　"&amp;【団体】!E15)</f>
        <v/>
      </c>
      <c r="D3" s="68" t="str">
        <f>IF(【団体】!D15="","",【団体】!H15)</f>
        <v/>
      </c>
      <c r="E3" s="68" t="str">
        <f>IF(C3="","",1)</f>
        <v/>
      </c>
      <c r="G3" s="64">
        <v>1</v>
      </c>
      <c r="H3" s="64" t="str">
        <f>IF(N3=1,1,"")</f>
        <v/>
      </c>
      <c r="I3" s="64" t="str">
        <f>IF(C3="","",C3)</f>
        <v/>
      </c>
      <c r="J3" s="64" t="str">
        <f>IF(I3="","",I3&amp;K3)</f>
        <v/>
      </c>
      <c r="K3" s="68" t="str">
        <f>IF(D3="","",D3)</f>
        <v/>
      </c>
      <c r="L3" s="68" t="str">
        <f>IF(E3="","",E3)</f>
        <v/>
      </c>
      <c r="M3" s="64" t="str">
        <f>IF(J3="","",(COUNTIF($J$3:$J$193,J3)))</f>
        <v/>
      </c>
      <c r="N3" s="64" t="str">
        <f>IF(J3="","",(COUNTIF($J$2:J3,$J$2:J3)))</f>
        <v/>
      </c>
      <c r="O3" s="68" t="str">
        <f>IF(M3=1,"","〇")</f>
        <v>〇</v>
      </c>
      <c r="P3" s="68" t="s">
        <v>268</v>
      </c>
      <c r="R3" s="64">
        <v>1</v>
      </c>
      <c r="S3" s="64" t="str">
        <f>IFERROR(VLOOKUP(R3,$H$3:$P$193,2,FALSE),"")</f>
        <v/>
      </c>
      <c r="T3" s="68" t="str">
        <f>IFERROR(VLOOKUP(R3,$H$3:$P$193,4,FALSE),"")</f>
        <v/>
      </c>
      <c r="U3" s="64" t="str">
        <f>IFERROR(VLOOKUP(R3,$H$3:$P$193,5,FALSE),"")</f>
        <v/>
      </c>
      <c r="V3" s="68" t="str">
        <f>IFERROR(VLOOKUP(R3,$H$3:$P$193,8,FALSE),"")</f>
        <v/>
      </c>
      <c r="W3" s="68" t="str">
        <f>IFERROR(VLOOKUP(R3,$H$3:$P$193,9,FALSE),"")</f>
        <v/>
      </c>
    </row>
    <row r="4" spans="1:23">
      <c r="A4" s="64">
        <v>2</v>
      </c>
      <c r="B4" s="64" t="s">
        <v>234</v>
      </c>
      <c r="C4" s="64" t="str">
        <f>IF(【団体】!D16="","",【団体】!D16&amp;"　"&amp;【団体】!E16)</f>
        <v/>
      </c>
      <c r="D4" s="68" t="str">
        <f>IF(【団体】!D16="","",【団体】!H16)</f>
        <v/>
      </c>
      <c r="E4" s="68" t="str">
        <f t="shared" ref="E4:E12" si="0">IF(C4="","",1)</f>
        <v/>
      </c>
      <c r="G4" s="64">
        <v>2</v>
      </c>
      <c r="H4" s="64" t="str">
        <f>IF(N4=1,MAX(H$3:H3)+1,"")</f>
        <v/>
      </c>
      <c r="I4" s="64" t="str">
        <f t="shared" ref="I4:I67" si="1">IF(C4="","",C4)</f>
        <v/>
      </c>
      <c r="J4" s="64" t="str">
        <f t="shared" ref="J4:J67" si="2">IF(I4="","",I4&amp;K4)</f>
        <v/>
      </c>
      <c r="K4" s="68" t="str">
        <f t="shared" ref="K4:K67" si="3">IF(D4="","",D4)</f>
        <v/>
      </c>
      <c r="L4" s="68" t="str">
        <f t="shared" ref="L4:L67" si="4">IF(E4="","",E4)</f>
        <v/>
      </c>
      <c r="M4" s="64" t="str">
        <f t="shared" ref="M4:M67" si="5">IF(J4="","",(COUNTIF($J$3:$J$193,J4)))</f>
        <v/>
      </c>
      <c r="N4" s="64" t="str">
        <f>IF(J4="","",(COUNTIF($J$2:J4,$J$2:J4)))</f>
        <v/>
      </c>
      <c r="O4" s="68" t="str">
        <f t="shared" ref="O4:O42" si="6">IF(M4=1,"","〇")</f>
        <v>〇</v>
      </c>
      <c r="P4" s="68" t="s">
        <v>268</v>
      </c>
      <c r="R4" s="64">
        <v>2</v>
      </c>
      <c r="S4" s="64" t="str">
        <f t="shared" ref="S4:S67" si="7">IFERROR(VLOOKUP(R4,$H$3:$P$193,2,FALSE),"")</f>
        <v/>
      </c>
      <c r="T4" s="68" t="str">
        <f t="shared" ref="T4:T67" si="8">IFERROR(VLOOKUP(R4,$H$3:$P$193,4,FALSE),"")</f>
        <v/>
      </c>
      <c r="U4" s="64" t="str">
        <f t="shared" ref="U4:U67" si="9">IFERROR(VLOOKUP(R4,$H$3:$P$193,5,FALSE),"")</f>
        <v/>
      </c>
      <c r="V4" s="68" t="str">
        <f t="shared" ref="V4:V67" si="10">IFERROR(VLOOKUP(R4,$H$3:$P$193,8,FALSE),"")</f>
        <v/>
      </c>
      <c r="W4" s="68" t="str">
        <f t="shared" ref="W4:W67" si="11">IFERROR(VLOOKUP(R4,$H$3:$P$193,9,FALSE),"")</f>
        <v/>
      </c>
    </row>
    <row r="5" spans="1:23">
      <c r="A5" s="64">
        <v>3</v>
      </c>
      <c r="B5" s="64" t="s">
        <v>234</v>
      </c>
      <c r="C5" s="64" t="str">
        <f>IF(【団体】!D17="","",【団体】!D17&amp;"　"&amp;【団体】!E17)</f>
        <v/>
      </c>
      <c r="D5" s="68" t="str">
        <f>IF(【団体】!D17="","",【団体】!H17)</f>
        <v/>
      </c>
      <c r="E5" s="68" t="str">
        <f t="shared" si="0"/>
        <v/>
      </c>
      <c r="G5" s="64">
        <v>3</v>
      </c>
      <c r="H5" s="64" t="str">
        <f>IF(N5=1,MAX(H$3:H4)+1,"")</f>
        <v/>
      </c>
      <c r="I5" s="64" t="str">
        <f t="shared" si="1"/>
        <v/>
      </c>
      <c r="J5" s="64" t="str">
        <f t="shared" si="2"/>
        <v/>
      </c>
      <c r="K5" s="68" t="str">
        <f t="shared" si="3"/>
        <v/>
      </c>
      <c r="L5" s="68" t="str">
        <f t="shared" si="4"/>
        <v/>
      </c>
      <c r="M5" s="64" t="str">
        <f t="shared" si="5"/>
        <v/>
      </c>
      <c r="N5" s="64" t="str">
        <f>IF(J5="","",(COUNTIF($J$2:J5,$J$2:J5)))</f>
        <v/>
      </c>
      <c r="O5" s="68" t="str">
        <f t="shared" si="6"/>
        <v>〇</v>
      </c>
      <c r="P5" s="68" t="s">
        <v>268</v>
      </c>
      <c r="R5" s="64">
        <v>3</v>
      </c>
      <c r="S5" s="64" t="str">
        <f t="shared" si="7"/>
        <v/>
      </c>
      <c r="T5" s="68" t="str">
        <f t="shared" si="8"/>
        <v/>
      </c>
      <c r="U5" s="64" t="str">
        <f t="shared" si="9"/>
        <v/>
      </c>
      <c r="V5" s="68" t="str">
        <f t="shared" si="10"/>
        <v/>
      </c>
      <c r="W5" s="68" t="str">
        <f t="shared" si="11"/>
        <v/>
      </c>
    </row>
    <row r="6" spans="1:23">
      <c r="A6" s="64">
        <v>4</v>
      </c>
      <c r="B6" s="64" t="s">
        <v>234</v>
      </c>
      <c r="C6" s="64" t="str">
        <f>IF(【団体】!D18="","",【団体】!D18&amp;"　"&amp;【団体】!E18)</f>
        <v/>
      </c>
      <c r="D6" s="68" t="str">
        <f>IF(【団体】!D18="","",【団体】!H18)</f>
        <v/>
      </c>
      <c r="E6" s="68" t="str">
        <f t="shared" si="0"/>
        <v/>
      </c>
      <c r="G6" s="64">
        <v>4</v>
      </c>
      <c r="H6" s="64" t="str">
        <f>IF(N6=1,MAX(H$3:H5)+1,"")</f>
        <v/>
      </c>
      <c r="I6" s="64" t="str">
        <f t="shared" si="1"/>
        <v/>
      </c>
      <c r="J6" s="64" t="str">
        <f t="shared" si="2"/>
        <v/>
      </c>
      <c r="K6" s="68" t="str">
        <f t="shared" si="3"/>
        <v/>
      </c>
      <c r="L6" s="68" t="str">
        <f t="shared" si="4"/>
        <v/>
      </c>
      <c r="M6" s="64" t="str">
        <f t="shared" si="5"/>
        <v/>
      </c>
      <c r="N6" s="64" t="str">
        <f>IF(J6="","",(COUNTIF($J$2:J6,$J$2:J6)))</f>
        <v/>
      </c>
      <c r="O6" s="68" t="str">
        <f t="shared" si="6"/>
        <v>〇</v>
      </c>
      <c r="P6" s="68" t="s">
        <v>268</v>
      </c>
      <c r="R6" s="64">
        <v>4</v>
      </c>
      <c r="S6" s="64" t="str">
        <f t="shared" si="7"/>
        <v/>
      </c>
      <c r="T6" s="68" t="str">
        <f t="shared" si="8"/>
        <v/>
      </c>
      <c r="U6" s="64" t="str">
        <f t="shared" si="9"/>
        <v/>
      </c>
      <c r="V6" s="68" t="str">
        <f t="shared" si="10"/>
        <v/>
      </c>
      <c r="W6" s="68" t="str">
        <f t="shared" si="11"/>
        <v/>
      </c>
    </row>
    <row r="7" spans="1:23">
      <c r="A7" s="82">
        <v>5</v>
      </c>
      <c r="B7" s="82" t="s">
        <v>234</v>
      </c>
      <c r="C7" s="82" t="str">
        <f>IF(【団体】!D19="","",【団体】!D19&amp;"　"&amp;【団体】!E19)</f>
        <v/>
      </c>
      <c r="D7" s="83" t="str">
        <f>IF(【団体】!D19="","",【団体】!H19)</f>
        <v/>
      </c>
      <c r="E7" s="83" t="str">
        <f t="shared" si="0"/>
        <v/>
      </c>
      <c r="G7" s="64">
        <v>5</v>
      </c>
      <c r="H7" s="64" t="str">
        <f>IF(N7=1,MAX(H$3:H6)+1,"")</f>
        <v/>
      </c>
      <c r="I7" s="64" t="str">
        <f t="shared" si="1"/>
        <v/>
      </c>
      <c r="J7" s="64" t="str">
        <f t="shared" si="2"/>
        <v/>
      </c>
      <c r="K7" s="68" t="str">
        <f t="shared" si="3"/>
        <v/>
      </c>
      <c r="L7" s="68" t="str">
        <f t="shared" si="4"/>
        <v/>
      </c>
      <c r="M7" s="64" t="str">
        <f t="shared" si="5"/>
        <v/>
      </c>
      <c r="N7" s="64" t="str">
        <f>IF(J7="","",(COUNTIF($J$2:J7,$J$2:J7)))</f>
        <v/>
      </c>
      <c r="O7" s="68" t="str">
        <f t="shared" si="6"/>
        <v>〇</v>
      </c>
      <c r="P7" s="68" t="s">
        <v>268</v>
      </c>
      <c r="R7" s="64">
        <v>5</v>
      </c>
      <c r="S7" s="64" t="str">
        <f t="shared" si="7"/>
        <v/>
      </c>
      <c r="T7" s="68" t="str">
        <f t="shared" si="8"/>
        <v/>
      </c>
      <c r="U7" s="64" t="str">
        <f t="shared" si="9"/>
        <v/>
      </c>
      <c r="V7" s="68" t="str">
        <f t="shared" si="10"/>
        <v/>
      </c>
      <c r="W7" s="68" t="str">
        <f t="shared" si="11"/>
        <v/>
      </c>
    </row>
    <row r="8" spans="1:23">
      <c r="A8" s="64">
        <v>6</v>
      </c>
      <c r="B8" s="64" t="s">
        <v>235</v>
      </c>
      <c r="C8" s="64" t="str">
        <f>IF(【団体】!D24="","",【団体】!D24&amp;"　"&amp;【団体】!E24)</f>
        <v/>
      </c>
      <c r="D8" s="68" t="str">
        <f>IF(【団体】!D24="","",【団体】!H24)</f>
        <v/>
      </c>
      <c r="E8" s="68" t="str">
        <f t="shared" si="0"/>
        <v/>
      </c>
      <c r="G8" s="64">
        <v>6</v>
      </c>
      <c r="H8" s="64" t="str">
        <f>IF(N8=1,MAX(H$3:H7)+1,"")</f>
        <v/>
      </c>
      <c r="I8" s="64" t="str">
        <f t="shared" si="1"/>
        <v/>
      </c>
      <c r="J8" s="64" t="str">
        <f t="shared" si="2"/>
        <v/>
      </c>
      <c r="K8" s="68" t="str">
        <f t="shared" si="3"/>
        <v/>
      </c>
      <c r="L8" s="68" t="str">
        <f t="shared" si="4"/>
        <v/>
      </c>
      <c r="M8" s="64" t="str">
        <f t="shared" si="5"/>
        <v/>
      </c>
      <c r="N8" s="64" t="str">
        <f>IF(J8="","",(COUNTIF($J$2:J8,$J$2:J8)))</f>
        <v/>
      </c>
      <c r="O8" s="68" t="str">
        <f t="shared" si="6"/>
        <v>〇</v>
      </c>
      <c r="P8" s="68" t="s">
        <v>268</v>
      </c>
      <c r="R8" s="64">
        <v>6</v>
      </c>
      <c r="S8" s="64" t="str">
        <f t="shared" si="7"/>
        <v/>
      </c>
      <c r="T8" s="68" t="str">
        <f t="shared" si="8"/>
        <v/>
      </c>
      <c r="U8" s="64" t="str">
        <f t="shared" si="9"/>
        <v/>
      </c>
      <c r="V8" s="68" t="str">
        <f t="shared" si="10"/>
        <v/>
      </c>
      <c r="W8" s="68" t="str">
        <f t="shared" si="11"/>
        <v/>
      </c>
    </row>
    <row r="9" spans="1:23">
      <c r="A9" s="64">
        <v>7</v>
      </c>
      <c r="B9" s="64" t="s">
        <v>235</v>
      </c>
      <c r="C9" s="64" t="str">
        <f>IF(【団体】!D25="","",【団体】!D25&amp;"　"&amp;【団体】!E25)</f>
        <v/>
      </c>
      <c r="D9" s="68" t="str">
        <f>IF(【団体】!D25="","",【団体】!H25)</f>
        <v/>
      </c>
      <c r="E9" s="68" t="str">
        <f t="shared" si="0"/>
        <v/>
      </c>
      <c r="G9" s="64">
        <v>7</v>
      </c>
      <c r="H9" s="64" t="str">
        <f>IF(N9=1,MAX(H$3:H8)+1,"")</f>
        <v/>
      </c>
      <c r="I9" s="64" t="str">
        <f t="shared" si="1"/>
        <v/>
      </c>
      <c r="J9" s="64" t="str">
        <f t="shared" si="2"/>
        <v/>
      </c>
      <c r="K9" s="68" t="str">
        <f t="shared" si="3"/>
        <v/>
      </c>
      <c r="L9" s="68" t="str">
        <f t="shared" si="4"/>
        <v/>
      </c>
      <c r="M9" s="64" t="str">
        <f t="shared" si="5"/>
        <v/>
      </c>
      <c r="N9" s="64" t="str">
        <f>IF(J9="","",(COUNTIF($J$2:J9,$J$2:J9)))</f>
        <v/>
      </c>
      <c r="O9" s="68" t="str">
        <f t="shared" si="6"/>
        <v>〇</v>
      </c>
      <c r="P9" s="68" t="s">
        <v>268</v>
      </c>
      <c r="R9" s="64">
        <v>7</v>
      </c>
      <c r="S9" s="64" t="str">
        <f t="shared" si="7"/>
        <v/>
      </c>
      <c r="T9" s="68" t="str">
        <f t="shared" si="8"/>
        <v/>
      </c>
      <c r="U9" s="64" t="str">
        <f t="shared" si="9"/>
        <v/>
      </c>
      <c r="V9" s="68" t="str">
        <f t="shared" si="10"/>
        <v/>
      </c>
      <c r="W9" s="68" t="str">
        <f t="shared" si="11"/>
        <v/>
      </c>
    </row>
    <row r="10" spans="1:23">
      <c r="A10" s="64">
        <v>8</v>
      </c>
      <c r="B10" s="64" t="s">
        <v>235</v>
      </c>
      <c r="C10" s="64" t="str">
        <f>IF(【団体】!D26="","",【団体】!D26&amp;"　"&amp;【団体】!E26)</f>
        <v/>
      </c>
      <c r="D10" s="68" t="str">
        <f>IF(【団体】!D26="","",【団体】!H26)</f>
        <v/>
      </c>
      <c r="E10" s="68" t="str">
        <f t="shared" si="0"/>
        <v/>
      </c>
      <c r="G10" s="64">
        <v>8</v>
      </c>
      <c r="H10" s="64" t="str">
        <f>IF(N10=1,MAX(H$3:H9)+1,"")</f>
        <v/>
      </c>
      <c r="I10" s="64" t="str">
        <f t="shared" si="1"/>
        <v/>
      </c>
      <c r="J10" s="64" t="str">
        <f t="shared" si="2"/>
        <v/>
      </c>
      <c r="K10" s="68" t="str">
        <f t="shared" si="3"/>
        <v/>
      </c>
      <c r="L10" s="68" t="str">
        <f t="shared" si="4"/>
        <v/>
      </c>
      <c r="M10" s="64" t="str">
        <f t="shared" si="5"/>
        <v/>
      </c>
      <c r="N10" s="64" t="str">
        <f>IF(J10="","",(COUNTIF($J$2:J10,$J$2:J10)))</f>
        <v/>
      </c>
      <c r="O10" s="68" t="str">
        <f t="shared" si="6"/>
        <v>〇</v>
      </c>
      <c r="P10" s="68" t="s">
        <v>268</v>
      </c>
      <c r="R10" s="64">
        <v>8</v>
      </c>
      <c r="S10" s="64" t="str">
        <f t="shared" si="7"/>
        <v/>
      </c>
      <c r="T10" s="68" t="str">
        <f t="shared" si="8"/>
        <v/>
      </c>
      <c r="U10" s="64" t="str">
        <f t="shared" si="9"/>
        <v/>
      </c>
      <c r="V10" s="68" t="str">
        <f t="shared" si="10"/>
        <v/>
      </c>
      <c r="W10" s="68" t="str">
        <f t="shared" si="11"/>
        <v/>
      </c>
    </row>
    <row r="11" spans="1:23">
      <c r="A11" s="64">
        <v>9</v>
      </c>
      <c r="B11" s="64" t="s">
        <v>235</v>
      </c>
      <c r="C11" s="64" t="str">
        <f>IF(【団体】!D27="","",【団体】!D27&amp;"　"&amp;【団体】!E27)</f>
        <v/>
      </c>
      <c r="D11" s="68" t="str">
        <f>IF(【団体】!D27="","",【団体】!H27)</f>
        <v/>
      </c>
      <c r="E11" s="68" t="str">
        <f t="shared" si="0"/>
        <v/>
      </c>
      <c r="G11" s="64">
        <v>9</v>
      </c>
      <c r="H11" s="64" t="str">
        <f>IF(N11=1,MAX(H$3:H10)+1,"")</f>
        <v/>
      </c>
      <c r="I11" s="64" t="str">
        <f t="shared" si="1"/>
        <v/>
      </c>
      <c r="J11" s="64" t="str">
        <f t="shared" si="2"/>
        <v/>
      </c>
      <c r="K11" s="68" t="str">
        <f t="shared" si="3"/>
        <v/>
      </c>
      <c r="L11" s="68" t="str">
        <f t="shared" si="4"/>
        <v/>
      </c>
      <c r="M11" s="64" t="str">
        <f t="shared" si="5"/>
        <v/>
      </c>
      <c r="N11" s="64" t="str">
        <f>IF(J11="","",(COUNTIF($J$2:J11,$J$2:J11)))</f>
        <v/>
      </c>
      <c r="O11" s="68" t="str">
        <f t="shared" si="6"/>
        <v>〇</v>
      </c>
      <c r="P11" s="68" t="s">
        <v>268</v>
      </c>
      <c r="R11" s="64">
        <v>9</v>
      </c>
      <c r="S11" s="64" t="str">
        <f t="shared" si="7"/>
        <v/>
      </c>
      <c r="T11" s="68" t="str">
        <f t="shared" si="8"/>
        <v/>
      </c>
      <c r="U11" s="64" t="str">
        <f t="shared" si="9"/>
        <v/>
      </c>
      <c r="V11" s="68" t="str">
        <f t="shared" si="10"/>
        <v/>
      </c>
      <c r="W11" s="68" t="str">
        <f t="shared" si="11"/>
        <v/>
      </c>
    </row>
    <row r="12" spans="1:23">
      <c r="A12" s="82">
        <v>10</v>
      </c>
      <c r="B12" s="82" t="s">
        <v>235</v>
      </c>
      <c r="C12" s="82" t="str">
        <f>IF(【団体】!D28="","",【団体】!D28&amp;"　"&amp;【団体】!E28)</f>
        <v/>
      </c>
      <c r="D12" s="83" t="str">
        <f>IF(【団体】!D28="","",【団体】!H28)</f>
        <v/>
      </c>
      <c r="E12" s="83" t="str">
        <f t="shared" si="0"/>
        <v/>
      </c>
      <c r="G12" s="64">
        <v>10</v>
      </c>
      <c r="H12" s="64" t="str">
        <f>IF(N12=1,MAX(H$3:H11)+1,"")</f>
        <v/>
      </c>
      <c r="I12" s="64" t="str">
        <f t="shared" si="1"/>
        <v/>
      </c>
      <c r="J12" s="64" t="str">
        <f t="shared" si="2"/>
        <v/>
      </c>
      <c r="K12" s="68" t="str">
        <f t="shared" si="3"/>
        <v/>
      </c>
      <c r="L12" s="68" t="str">
        <f t="shared" si="4"/>
        <v/>
      </c>
      <c r="M12" s="64" t="str">
        <f t="shared" si="5"/>
        <v/>
      </c>
      <c r="N12" s="64" t="str">
        <f>IF(J12="","",(COUNTIF($J$2:J12,$J$2:J12)))</f>
        <v/>
      </c>
      <c r="O12" s="68" t="str">
        <f t="shared" si="6"/>
        <v>〇</v>
      </c>
      <c r="P12" s="68" t="s">
        <v>268</v>
      </c>
      <c r="R12" s="64">
        <v>10</v>
      </c>
      <c r="S12" s="64" t="str">
        <f t="shared" si="7"/>
        <v/>
      </c>
      <c r="T12" s="68" t="str">
        <f t="shared" si="8"/>
        <v/>
      </c>
      <c r="U12" s="64" t="str">
        <f t="shared" si="9"/>
        <v/>
      </c>
      <c r="V12" s="68" t="str">
        <f t="shared" si="10"/>
        <v/>
      </c>
      <c r="W12" s="68" t="str">
        <f t="shared" si="11"/>
        <v/>
      </c>
    </row>
    <row r="13" spans="1:23">
      <c r="A13" s="64">
        <v>11</v>
      </c>
      <c r="B13" s="64" t="s">
        <v>236</v>
      </c>
      <c r="C13" s="64" t="str">
        <f>IF(【団体】!D33="","",【団体】!D33&amp;"　"&amp;【団体】!E33)</f>
        <v/>
      </c>
      <c r="D13" s="68" t="str">
        <f>IF(【団体】!D33="","",【団体】!H33)</f>
        <v/>
      </c>
      <c r="E13" s="68" t="str">
        <f t="shared" ref="E13:E42" si="12">IF(C13="","",1)</f>
        <v/>
      </c>
      <c r="G13" s="64">
        <v>11</v>
      </c>
      <c r="H13" s="64" t="str">
        <f>IF(N13=1,MAX(H$3:H12)+1,"")</f>
        <v/>
      </c>
      <c r="I13" s="64" t="str">
        <f t="shared" si="1"/>
        <v/>
      </c>
      <c r="J13" s="64" t="str">
        <f t="shared" si="2"/>
        <v/>
      </c>
      <c r="K13" s="68" t="str">
        <f t="shared" si="3"/>
        <v/>
      </c>
      <c r="L13" s="68" t="str">
        <f t="shared" si="4"/>
        <v/>
      </c>
      <c r="M13" s="64" t="str">
        <f t="shared" si="5"/>
        <v/>
      </c>
      <c r="N13" s="64" t="str">
        <f>IF(J13="","",(COUNTIF($J$2:J13,$J$2:J13)))</f>
        <v/>
      </c>
      <c r="O13" s="68" t="str">
        <f t="shared" si="6"/>
        <v>〇</v>
      </c>
      <c r="P13" s="68" t="s">
        <v>268</v>
      </c>
      <c r="R13" s="64">
        <v>11</v>
      </c>
      <c r="S13" s="64" t="str">
        <f t="shared" si="7"/>
        <v/>
      </c>
      <c r="T13" s="68" t="str">
        <f t="shared" si="8"/>
        <v/>
      </c>
      <c r="U13" s="64" t="str">
        <f t="shared" si="9"/>
        <v/>
      </c>
      <c r="V13" s="68" t="str">
        <f t="shared" si="10"/>
        <v/>
      </c>
      <c r="W13" s="68" t="str">
        <f t="shared" si="11"/>
        <v/>
      </c>
    </row>
    <row r="14" spans="1:23">
      <c r="A14" s="64">
        <v>12</v>
      </c>
      <c r="B14" s="64" t="s">
        <v>236</v>
      </c>
      <c r="C14" s="64" t="str">
        <f>IF(【団体】!D34="","",【団体】!D34&amp;"　"&amp;【団体】!E34)</f>
        <v/>
      </c>
      <c r="D14" s="68" t="str">
        <f>IF(【団体】!D34="","",【団体】!H34)</f>
        <v/>
      </c>
      <c r="E14" s="68" t="str">
        <f t="shared" si="12"/>
        <v/>
      </c>
      <c r="G14" s="64">
        <v>12</v>
      </c>
      <c r="H14" s="64" t="str">
        <f>IF(N14=1,MAX(H$3:H13)+1,"")</f>
        <v/>
      </c>
      <c r="I14" s="64" t="str">
        <f t="shared" si="1"/>
        <v/>
      </c>
      <c r="J14" s="64" t="str">
        <f t="shared" si="2"/>
        <v/>
      </c>
      <c r="K14" s="68" t="str">
        <f t="shared" si="3"/>
        <v/>
      </c>
      <c r="L14" s="68" t="str">
        <f t="shared" si="4"/>
        <v/>
      </c>
      <c r="M14" s="64" t="str">
        <f t="shared" si="5"/>
        <v/>
      </c>
      <c r="N14" s="64" t="str">
        <f>IF(J14="","",(COUNTIF($J$2:J14,$J$2:J14)))</f>
        <v/>
      </c>
      <c r="O14" s="68" t="str">
        <f t="shared" si="6"/>
        <v>〇</v>
      </c>
      <c r="P14" s="68" t="s">
        <v>268</v>
      </c>
      <c r="R14" s="64">
        <v>12</v>
      </c>
      <c r="S14" s="64" t="str">
        <f t="shared" si="7"/>
        <v/>
      </c>
      <c r="T14" s="68" t="str">
        <f t="shared" si="8"/>
        <v/>
      </c>
      <c r="U14" s="64" t="str">
        <f t="shared" si="9"/>
        <v/>
      </c>
      <c r="V14" s="68" t="str">
        <f t="shared" si="10"/>
        <v/>
      </c>
      <c r="W14" s="68" t="str">
        <f t="shared" si="11"/>
        <v/>
      </c>
    </row>
    <row r="15" spans="1:23">
      <c r="A15" s="64">
        <v>13</v>
      </c>
      <c r="B15" s="64" t="s">
        <v>236</v>
      </c>
      <c r="C15" s="64" t="str">
        <f>IF(【団体】!D35="","",【団体】!D35&amp;"　"&amp;【団体】!E35)</f>
        <v/>
      </c>
      <c r="D15" s="68" t="str">
        <f>IF(【団体】!D35="","",【団体】!H35)</f>
        <v/>
      </c>
      <c r="E15" s="68" t="str">
        <f t="shared" si="12"/>
        <v/>
      </c>
      <c r="G15" s="64">
        <v>13</v>
      </c>
      <c r="H15" s="64" t="str">
        <f>IF(N15=1,MAX(H$3:H14)+1,"")</f>
        <v/>
      </c>
      <c r="I15" s="64" t="str">
        <f t="shared" si="1"/>
        <v/>
      </c>
      <c r="J15" s="64" t="str">
        <f t="shared" si="2"/>
        <v/>
      </c>
      <c r="K15" s="68" t="str">
        <f t="shared" si="3"/>
        <v/>
      </c>
      <c r="L15" s="68" t="str">
        <f t="shared" si="4"/>
        <v/>
      </c>
      <c r="M15" s="64" t="str">
        <f t="shared" si="5"/>
        <v/>
      </c>
      <c r="N15" s="64" t="str">
        <f>IF(J15="","",(COUNTIF($J$2:J15,$J$2:J15)))</f>
        <v/>
      </c>
      <c r="O15" s="68" t="str">
        <f t="shared" si="6"/>
        <v>〇</v>
      </c>
      <c r="P15" s="68" t="s">
        <v>268</v>
      </c>
      <c r="R15" s="64">
        <v>13</v>
      </c>
      <c r="S15" s="64" t="str">
        <f t="shared" si="7"/>
        <v/>
      </c>
      <c r="T15" s="68" t="str">
        <f t="shared" si="8"/>
        <v/>
      </c>
      <c r="U15" s="64" t="str">
        <f t="shared" si="9"/>
        <v/>
      </c>
      <c r="V15" s="68" t="str">
        <f t="shared" si="10"/>
        <v/>
      </c>
      <c r="W15" s="68" t="str">
        <f t="shared" si="11"/>
        <v/>
      </c>
    </row>
    <row r="16" spans="1:23">
      <c r="A16" s="64">
        <v>14</v>
      </c>
      <c r="B16" s="64" t="s">
        <v>236</v>
      </c>
      <c r="C16" s="64" t="str">
        <f>IF(【団体】!D36="","",【団体】!D36&amp;"　"&amp;【団体】!E36)</f>
        <v/>
      </c>
      <c r="D16" s="68" t="str">
        <f>IF(【団体】!D36="","",【団体】!H36)</f>
        <v/>
      </c>
      <c r="E16" s="68" t="str">
        <f t="shared" si="12"/>
        <v/>
      </c>
      <c r="G16" s="64">
        <v>14</v>
      </c>
      <c r="H16" s="64" t="str">
        <f>IF(N16=1,MAX(H$3:H15)+1,"")</f>
        <v/>
      </c>
      <c r="I16" s="64" t="str">
        <f t="shared" si="1"/>
        <v/>
      </c>
      <c r="J16" s="64" t="str">
        <f t="shared" si="2"/>
        <v/>
      </c>
      <c r="K16" s="68" t="str">
        <f t="shared" si="3"/>
        <v/>
      </c>
      <c r="L16" s="68" t="str">
        <f t="shared" si="4"/>
        <v/>
      </c>
      <c r="M16" s="64" t="str">
        <f t="shared" si="5"/>
        <v/>
      </c>
      <c r="N16" s="64" t="str">
        <f>IF(J16="","",(COUNTIF($J$2:J16,$J$2:J16)))</f>
        <v/>
      </c>
      <c r="O16" s="68" t="str">
        <f t="shared" si="6"/>
        <v>〇</v>
      </c>
      <c r="P16" s="68" t="s">
        <v>268</v>
      </c>
      <c r="R16" s="64">
        <v>14</v>
      </c>
      <c r="S16" s="64" t="str">
        <f t="shared" si="7"/>
        <v/>
      </c>
      <c r="T16" s="68" t="str">
        <f t="shared" si="8"/>
        <v/>
      </c>
      <c r="U16" s="64" t="str">
        <f t="shared" si="9"/>
        <v/>
      </c>
      <c r="V16" s="68" t="str">
        <f t="shared" si="10"/>
        <v/>
      </c>
      <c r="W16" s="68" t="str">
        <f t="shared" si="11"/>
        <v/>
      </c>
    </row>
    <row r="17" spans="1:23">
      <c r="A17" s="82">
        <v>15</v>
      </c>
      <c r="B17" s="82" t="s">
        <v>236</v>
      </c>
      <c r="C17" s="82" t="str">
        <f>IF(【団体】!D37="","",【団体】!D37&amp;"　"&amp;【団体】!E37)</f>
        <v/>
      </c>
      <c r="D17" s="83" t="str">
        <f>IF(【団体】!D37="","",【団体】!H37)</f>
        <v/>
      </c>
      <c r="E17" s="83" t="str">
        <f t="shared" si="12"/>
        <v/>
      </c>
      <c r="G17" s="64">
        <v>15</v>
      </c>
      <c r="H17" s="64" t="str">
        <f>IF(N17=1,MAX(H$3:H16)+1,"")</f>
        <v/>
      </c>
      <c r="I17" s="64" t="str">
        <f t="shared" si="1"/>
        <v/>
      </c>
      <c r="J17" s="64" t="str">
        <f t="shared" si="2"/>
        <v/>
      </c>
      <c r="K17" s="68" t="str">
        <f t="shared" si="3"/>
        <v/>
      </c>
      <c r="L17" s="68" t="str">
        <f t="shared" si="4"/>
        <v/>
      </c>
      <c r="M17" s="64" t="str">
        <f t="shared" si="5"/>
        <v/>
      </c>
      <c r="N17" s="64" t="str">
        <f>IF(J17="","",(COUNTIF($J$2:J17,$J$2:J17)))</f>
        <v/>
      </c>
      <c r="O17" s="68" t="str">
        <f t="shared" si="6"/>
        <v>〇</v>
      </c>
      <c r="P17" s="68" t="s">
        <v>268</v>
      </c>
      <c r="R17" s="64">
        <v>15</v>
      </c>
      <c r="S17" s="64" t="str">
        <f t="shared" si="7"/>
        <v/>
      </c>
      <c r="T17" s="68" t="str">
        <f t="shared" si="8"/>
        <v/>
      </c>
      <c r="U17" s="64" t="str">
        <f t="shared" si="9"/>
        <v/>
      </c>
      <c r="V17" s="68" t="str">
        <f t="shared" si="10"/>
        <v/>
      </c>
      <c r="W17" s="68" t="str">
        <f t="shared" si="11"/>
        <v/>
      </c>
    </row>
    <row r="18" spans="1:23">
      <c r="A18" s="64">
        <v>16</v>
      </c>
      <c r="B18" s="64" t="s">
        <v>237</v>
      </c>
      <c r="C18" s="64" t="str">
        <f>IF(【団体】!D42="","",【団体】!D42&amp;"　"&amp;【団体】!E42)</f>
        <v/>
      </c>
      <c r="D18" s="68" t="str">
        <f>IF(【団体】!D42="","",【団体】!H42)</f>
        <v/>
      </c>
      <c r="E18" s="68" t="str">
        <f t="shared" si="12"/>
        <v/>
      </c>
      <c r="G18" s="64">
        <v>16</v>
      </c>
      <c r="H18" s="64" t="str">
        <f>IF(N18=1,MAX(H$3:H17)+1,"")</f>
        <v/>
      </c>
      <c r="I18" s="64" t="str">
        <f t="shared" si="1"/>
        <v/>
      </c>
      <c r="J18" s="64" t="str">
        <f t="shared" si="2"/>
        <v/>
      </c>
      <c r="K18" s="68" t="str">
        <f t="shared" si="3"/>
        <v/>
      </c>
      <c r="L18" s="68" t="str">
        <f t="shared" si="4"/>
        <v/>
      </c>
      <c r="M18" s="64" t="str">
        <f t="shared" si="5"/>
        <v/>
      </c>
      <c r="N18" s="64" t="str">
        <f>IF(J18="","",(COUNTIF($J$2:J18,$J$2:J18)))</f>
        <v/>
      </c>
      <c r="O18" s="68" t="str">
        <f t="shared" si="6"/>
        <v>〇</v>
      </c>
      <c r="P18" s="68" t="s">
        <v>268</v>
      </c>
      <c r="R18" s="64">
        <v>16</v>
      </c>
      <c r="S18" s="64" t="str">
        <f t="shared" si="7"/>
        <v/>
      </c>
      <c r="T18" s="68" t="str">
        <f t="shared" si="8"/>
        <v/>
      </c>
      <c r="U18" s="64" t="str">
        <f t="shared" si="9"/>
        <v/>
      </c>
      <c r="V18" s="68" t="str">
        <f t="shared" si="10"/>
        <v/>
      </c>
      <c r="W18" s="68" t="str">
        <f t="shared" si="11"/>
        <v/>
      </c>
    </row>
    <row r="19" spans="1:23">
      <c r="A19" s="64">
        <v>17</v>
      </c>
      <c r="B19" s="64" t="s">
        <v>237</v>
      </c>
      <c r="C19" s="64" t="str">
        <f>IF(【団体】!D43="","",【団体】!D43&amp;"　"&amp;【団体】!E43)</f>
        <v/>
      </c>
      <c r="D19" s="68" t="str">
        <f>IF(【団体】!D43="","",【団体】!H43)</f>
        <v/>
      </c>
      <c r="E19" s="68" t="str">
        <f t="shared" si="12"/>
        <v/>
      </c>
      <c r="G19" s="64">
        <v>17</v>
      </c>
      <c r="H19" s="64" t="str">
        <f>IF(N19=1,MAX(H$3:H18)+1,"")</f>
        <v/>
      </c>
      <c r="I19" s="64" t="str">
        <f t="shared" si="1"/>
        <v/>
      </c>
      <c r="J19" s="64" t="str">
        <f t="shared" si="2"/>
        <v/>
      </c>
      <c r="K19" s="68" t="str">
        <f t="shared" si="3"/>
        <v/>
      </c>
      <c r="L19" s="68" t="str">
        <f t="shared" si="4"/>
        <v/>
      </c>
      <c r="M19" s="64" t="str">
        <f t="shared" si="5"/>
        <v/>
      </c>
      <c r="N19" s="64" t="str">
        <f>IF(J19="","",(COUNTIF($J$2:J19,$J$2:J19)))</f>
        <v/>
      </c>
      <c r="O19" s="68" t="str">
        <f t="shared" si="6"/>
        <v>〇</v>
      </c>
      <c r="P19" s="68" t="s">
        <v>268</v>
      </c>
      <c r="R19" s="64">
        <v>17</v>
      </c>
      <c r="S19" s="64" t="str">
        <f t="shared" si="7"/>
        <v/>
      </c>
      <c r="T19" s="68" t="str">
        <f t="shared" si="8"/>
        <v/>
      </c>
      <c r="U19" s="64" t="str">
        <f t="shared" si="9"/>
        <v/>
      </c>
      <c r="V19" s="68" t="str">
        <f t="shared" si="10"/>
        <v/>
      </c>
      <c r="W19" s="68" t="str">
        <f t="shared" si="11"/>
        <v/>
      </c>
    </row>
    <row r="20" spans="1:23">
      <c r="A20" s="64">
        <v>18</v>
      </c>
      <c r="B20" s="64" t="s">
        <v>237</v>
      </c>
      <c r="C20" s="64" t="str">
        <f>IF(【団体】!D44="","",【団体】!D44&amp;"　"&amp;【団体】!E44)</f>
        <v/>
      </c>
      <c r="D20" s="68" t="str">
        <f>IF(【団体】!D44="","",【団体】!H44)</f>
        <v/>
      </c>
      <c r="E20" s="68" t="str">
        <f t="shared" si="12"/>
        <v/>
      </c>
      <c r="G20" s="64">
        <v>18</v>
      </c>
      <c r="H20" s="64" t="str">
        <f>IF(N20=1,MAX(H$3:H19)+1,"")</f>
        <v/>
      </c>
      <c r="I20" s="64" t="str">
        <f t="shared" si="1"/>
        <v/>
      </c>
      <c r="J20" s="64" t="str">
        <f t="shared" si="2"/>
        <v/>
      </c>
      <c r="K20" s="68" t="str">
        <f t="shared" si="3"/>
        <v/>
      </c>
      <c r="L20" s="68" t="str">
        <f t="shared" si="4"/>
        <v/>
      </c>
      <c r="M20" s="64" t="str">
        <f t="shared" si="5"/>
        <v/>
      </c>
      <c r="N20" s="64" t="str">
        <f>IF(J20="","",(COUNTIF($J$2:J20,$J$2:J20)))</f>
        <v/>
      </c>
      <c r="O20" s="68" t="str">
        <f t="shared" si="6"/>
        <v>〇</v>
      </c>
      <c r="P20" s="68" t="s">
        <v>268</v>
      </c>
      <c r="R20" s="64">
        <v>18</v>
      </c>
      <c r="S20" s="64" t="str">
        <f t="shared" si="7"/>
        <v/>
      </c>
      <c r="T20" s="68" t="str">
        <f t="shared" si="8"/>
        <v/>
      </c>
      <c r="U20" s="64" t="str">
        <f t="shared" si="9"/>
        <v/>
      </c>
      <c r="V20" s="68" t="str">
        <f t="shared" si="10"/>
        <v/>
      </c>
      <c r="W20" s="68" t="str">
        <f t="shared" si="11"/>
        <v/>
      </c>
    </row>
    <row r="21" spans="1:23">
      <c r="A21" s="64">
        <v>19</v>
      </c>
      <c r="B21" s="64" t="s">
        <v>237</v>
      </c>
      <c r="C21" s="64" t="str">
        <f>IF(【団体】!D45="","",【団体】!D45&amp;"　"&amp;【団体】!E45)</f>
        <v/>
      </c>
      <c r="D21" s="68" t="str">
        <f>IF(【団体】!D45="","",【団体】!H45)</f>
        <v/>
      </c>
      <c r="E21" s="68" t="str">
        <f t="shared" si="12"/>
        <v/>
      </c>
      <c r="G21" s="64">
        <v>19</v>
      </c>
      <c r="H21" s="64" t="str">
        <f>IF(N21=1,MAX(H$3:H20)+1,"")</f>
        <v/>
      </c>
      <c r="I21" s="64" t="str">
        <f t="shared" si="1"/>
        <v/>
      </c>
      <c r="J21" s="64" t="str">
        <f t="shared" si="2"/>
        <v/>
      </c>
      <c r="K21" s="68" t="str">
        <f t="shared" si="3"/>
        <v/>
      </c>
      <c r="L21" s="68" t="str">
        <f t="shared" si="4"/>
        <v/>
      </c>
      <c r="M21" s="64" t="str">
        <f t="shared" si="5"/>
        <v/>
      </c>
      <c r="N21" s="64" t="str">
        <f>IF(J21="","",(COUNTIF($J$2:J21,$J$2:J21)))</f>
        <v/>
      </c>
      <c r="O21" s="68" t="str">
        <f t="shared" si="6"/>
        <v>〇</v>
      </c>
      <c r="P21" s="68" t="s">
        <v>268</v>
      </c>
      <c r="R21" s="64">
        <v>19</v>
      </c>
      <c r="S21" s="64" t="str">
        <f t="shared" si="7"/>
        <v/>
      </c>
      <c r="T21" s="68" t="str">
        <f t="shared" si="8"/>
        <v/>
      </c>
      <c r="U21" s="64" t="str">
        <f t="shared" si="9"/>
        <v/>
      </c>
      <c r="V21" s="68" t="str">
        <f t="shared" si="10"/>
        <v/>
      </c>
      <c r="W21" s="68" t="str">
        <f t="shared" si="11"/>
        <v/>
      </c>
    </row>
    <row r="22" spans="1:23">
      <c r="A22" s="82">
        <v>20</v>
      </c>
      <c r="B22" s="82" t="s">
        <v>237</v>
      </c>
      <c r="C22" s="82" t="str">
        <f>IF(【団体】!D46="","",【団体】!D46&amp;"　"&amp;【団体】!E46)</f>
        <v/>
      </c>
      <c r="D22" s="83" t="str">
        <f>IF(【団体】!D46="","",【団体】!H46)</f>
        <v/>
      </c>
      <c r="E22" s="83" t="str">
        <f t="shared" si="12"/>
        <v/>
      </c>
      <c r="G22" s="64">
        <v>20</v>
      </c>
      <c r="H22" s="64" t="str">
        <f>IF(N22=1,MAX(H$3:H21)+1,"")</f>
        <v/>
      </c>
      <c r="I22" s="64" t="str">
        <f t="shared" si="1"/>
        <v/>
      </c>
      <c r="J22" s="64" t="str">
        <f t="shared" si="2"/>
        <v/>
      </c>
      <c r="K22" s="68" t="str">
        <f t="shared" si="3"/>
        <v/>
      </c>
      <c r="L22" s="68" t="str">
        <f t="shared" si="4"/>
        <v/>
      </c>
      <c r="M22" s="64" t="str">
        <f t="shared" si="5"/>
        <v/>
      </c>
      <c r="N22" s="64" t="str">
        <f>IF(J22="","",(COUNTIF($J$2:J22,$J$2:J22)))</f>
        <v/>
      </c>
      <c r="O22" s="68" t="str">
        <f t="shared" si="6"/>
        <v>〇</v>
      </c>
      <c r="P22" s="68" t="s">
        <v>268</v>
      </c>
      <c r="R22" s="64">
        <v>20</v>
      </c>
      <c r="S22" s="64" t="str">
        <f t="shared" si="7"/>
        <v/>
      </c>
      <c r="T22" s="68" t="str">
        <f t="shared" si="8"/>
        <v/>
      </c>
      <c r="U22" s="64" t="str">
        <f t="shared" si="9"/>
        <v/>
      </c>
      <c r="V22" s="68" t="str">
        <f t="shared" si="10"/>
        <v/>
      </c>
      <c r="W22" s="68" t="str">
        <f t="shared" si="11"/>
        <v/>
      </c>
    </row>
    <row r="23" spans="1:23">
      <c r="A23" s="64">
        <v>21</v>
      </c>
      <c r="B23" s="64" t="s">
        <v>238</v>
      </c>
      <c r="C23" s="64" t="str">
        <f>IF(【団体】!D51="","",【団体】!D51&amp;"　"&amp;【団体】!E51)</f>
        <v/>
      </c>
      <c r="D23" s="68" t="str">
        <f>IF(【団体】!D51="","",【団体】!H51)</f>
        <v/>
      </c>
      <c r="E23" s="68" t="str">
        <f t="shared" si="12"/>
        <v/>
      </c>
      <c r="G23" s="64">
        <v>21</v>
      </c>
      <c r="H23" s="64" t="str">
        <f>IF(N23=1,MAX(H$3:H22)+1,"")</f>
        <v/>
      </c>
      <c r="I23" s="64" t="str">
        <f t="shared" si="1"/>
        <v/>
      </c>
      <c r="J23" s="64" t="str">
        <f t="shared" si="2"/>
        <v/>
      </c>
      <c r="K23" s="68" t="str">
        <f t="shared" si="3"/>
        <v/>
      </c>
      <c r="L23" s="68" t="str">
        <f t="shared" si="4"/>
        <v/>
      </c>
      <c r="M23" s="64" t="str">
        <f t="shared" si="5"/>
        <v/>
      </c>
      <c r="N23" s="64" t="str">
        <f>IF(J23="","",(COUNTIF($J$2:J23,$J$2:J23)))</f>
        <v/>
      </c>
      <c r="O23" s="68" t="str">
        <f t="shared" si="6"/>
        <v>〇</v>
      </c>
      <c r="P23" s="68" t="s">
        <v>268</v>
      </c>
      <c r="R23" s="64">
        <v>21</v>
      </c>
      <c r="S23" s="64" t="str">
        <f t="shared" si="7"/>
        <v/>
      </c>
      <c r="T23" s="68" t="str">
        <f t="shared" si="8"/>
        <v/>
      </c>
      <c r="U23" s="64" t="str">
        <f t="shared" si="9"/>
        <v/>
      </c>
      <c r="V23" s="68" t="str">
        <f t="shared" si="10"/>
        <v/>
      </c>
      <c r="W23" s="68" t="str">
        <f t="shared" si="11"/>
        <v/>
      </c>
    </row>
    <row r="24" spans="1:23">
      <c r="A24" s="64">
        <v>22</v>
      </c>
      <c r="B24" s="64" t="s">
        <v>238</v>
      </c>
      <c r="C24" s="64" t="str">
        <f>IF(【団体】!D52="","",【団体】!D52&amp;"　"&amp;【団体】!E52)</f>
        <v/>
      </c>
      <c r="D24" s="68" t="str">
        <f>IF(【団体】!D52="","",【団体】!H52)</f>
        <v/>
      </c>
      <c r="E24" s="68" t="str">
        <f t="shared" si="12"/>
        <v/>
      </c>
      <c r="G24" s="64">
        <v>22</v>
      </c>
      <c r="H24" s="64" t="str">
        <f>IF(N24=1,MAX(H$3:H23)+1,"")</f>
        <v/>
      </c>
      <c r="I24" s="64" t="str">
        <f t="shared" si="1"/>
        <v/>
      </c>
      <c r="J24" s="64" t="str">
        <f t="shared" si="2"/>
        <v/>
      </c>
      <c r="K24" s="68" t="str">
        <f t="shared" si="3"/>
        <v/>
      </c>
      <c r="L24" s="68" t="str">
        <f t="shared" si="4"/>
        <v/>
      </c>
      <c r="M24" s="64" t="str">
        <f t="shared" si="5"/>
        <v/>
      </c>
      <c r="N24" s="64" t="str">
        <f>IF(J24="","",(COUNTIF($J$2:J24,$J$2:J24)))</f>
        <v/>
      </c>
      <c r="O24" s="68" t="str">
        <f t="shared" si="6"/>
        <v>〇</v>
      </c>
      <c r="P24" s="68" t="s">
        <v>268</v>
      </c>
      <c r="R24" s="64">
        <v>22</v>
      </c>
      <c r="S24" s="64" t="str">
        <f t="shared" si="7"/>
        <v/>
      </c>
      <c r="T24" s="68" t="str">
        <f t="shared" si="8"/>
        <v/>
      </c>
      <c r="U24" s="64" t="str">
        <f t="shared" si="9"/>
        <v/>
      </c>
      <c r="V24" s="68" t="str">
        <f t="shared" si="10"/>
        <v/>
      </c>
      <c r="W24" s="68" t="str">
        <f t="shared" si="11"/>
        <v/>
      </c>
    </row>
    <row r="25" spans="1:23">
      <c r="A25" s="64">
        <v>23</v>
      </c>
      <c r="B25" s="64" t="s">
        <v>238</v>
      </c>
      <c r="C25" s="64" t="str">
        <f>IF(【団体】!D53="","",【団体】!D53&amp;"　"&amp;【団体】!E53)</f>
        <v/>
      </c>
      <c r="D25" s="68" t="str">
        <f>IF(【団体】!D53="","",【団体】!H53)</f>
        <v/>
      </c>
      <c r="E25" s="68" t="str">
        <f t="shared" si="12"/>
        <v/>
      </c>
      <c r="G25" s="64">
        <v>23</v>
      </c>
      <c r="H25" s="64" t="str">
        <f>IF(N25=1,MAX(H$3:H24)+1,"")</f>
        <v/>
      </c>
      <c r="I25" s="64" t="str">
        <f t="shared" si="1"/>
        <v/>
      </c>
      <c r="J25" s="64" t="str">
        <f t="shared" si="2"/>
        <v/>
      </c>
      <c r="K25" s="68" t="str">
        <f t="shared" si="3"/>
        <v/>
      </c>
      <c r="L25" s="68" t="str">
        <f t="shared" si="4"/>
        <v/>
      </c>
      <c r="M25" s="64" t="str">
        <f t="shared" si="5"/>
        <v/>
      </c>
      <c r="N25" s="64" t="str">
        <f>IF(J25="","",(COUNTIF($J$2:J25,$J$2:J25)))</f>
        <v/>
      </c>
      <c r="O25" s="68" t="str">
        <f t="shared" si="6"/>
        <v>〇</v>
      </c>
      <c r="P25" s="68" t="s">
        <v>268</v>
      </c>
      <c r="R25" s="64">
        <v>23</v>
      </c>
      <c r="S25" s="64" t="str">
        <f t="shared" si="7"/>
        <v/>
      </c>
      <c r="T25" s="68" t="str">
        <f t="shared" si="8"/>
        <v/>
      </c>
      <c r="U25" s="64" t="str">
        <f t="shared" si="9"/>
        <v/>
      </c>
      <c r="V25" s="68" t="str">
        <f t="shared" si="10"/>
        <v/>
      </c>
      <c r="W25" s="68" t="str">
        <f t="shared" si="11"/>
        <v/>
      </c>
    </row>
    <row r="26" spans="1:23">
      <c r="A26" s="64">
        <v>24</v>
      </c>
      <c r="B26" s="64" t="s">
        <v>238</v>
      </c>
      <c r="C26" s="64" t="str">
        <f>IF(【団体】!D54="","",【団体】!D54&amp;"　"&amp;【団体】!E54)</f>
        <v/>
      </c>
      <c r="D26" s="68" t="str">
        <f>IF(【団体】!D54="","",【団体】!H54)</f>
        <v/>
      </c>
      <c r="E26" s="68" t="str">
        <f t="shared" si="12"/>
        <v/>
      </c>
      <c r="G26" s="64">
        <v>24</v>
      </c>
      <c r="H26" s="64" t="str">
        <f>IF(N26=1,MAX(H$3:H25)+1,"")</f>
        <v/>
      </c>
      <c r="I26" s="64" t="str">
        <f t="shared" si="1"/>
        <v/>
      </c>
      <c r="J26" s="64" t="str">
        <f t="shared" si="2"/>
        <v/>
      </c>
      <c r="K26" s="68" t="str">
        <f t="shared" si="3"/>
        <v/>
      </c>
      <c r="L26" s="68" t="str">
        <f t="shared" si="4"/>
        <v/>
      </c>
      <c r="M26" s="64" t="str">
        <f t="shared" si="5"/>
        <v/>
      </c>
      <c r="N26" s="64" t="str">
        <f>IF(J26="","",(COUNTIF($J$2:J26,$J$2:J26)))</f>
        <v/>
      </c>
      <c r="O26" s="68" t="str">
        <f t="shared" si="6"/>
        <v>〇</v>
      </c>
      <c r="P26" s="68" t="s">
        <v>268</v>
      </c>
      <c r="R26" s="64">
        <v>24</v>
      </c>
      <c r="S26" s="64" t="str">
        <f t="shared" si="7"/>
        <v/>
      </c>
      <c r="T26" s="68" t="str">
        <f t="shared" si="8"/>
        <v/>
      </c>
      <c r="U26" s="64" t="str">
        <f t="shared" si="9"/>
        <v/>
      </c>
      <c r="V26" s="68" t="str">
        <f t="shared" si="10"/>
        <v/>
      </c>
      <c r="W26" s="68" t="str">
        <f t="shared" si="11"/>
        <v/>
      </c>
    </row>
    <row r="27" spans="1:23">
      <c r="A27" s="82">
        <v>25</v>
      </c>
      <c r="B27" s="82" t="s">
        <v>238</v>
      </c>
      <c r="C27" s="82" t="str">
        <f>IF(【団体】!D55="","",【団体】!D55&amp;"　"&amp;【団体】!E55)</f>
        <v/>
      </c>
      <c r="D27" s="83" t="str">
        <f>IF(【団体】!D55="","",【団体】!H55)</f>
        <v/>
      </c>
      <c r="E27" s="83" t="str">
        <f t="shared" si="12"/>
        <v/>
      </c>
      <c r="G27" s="64">
        <v>25</v>
      </c>
      <c r="H27" s="64" t="str">
        <f>IF(N27=1,MAX(H$3:H26)+1,"")</f>
        <v/>
      </c>
      <c r="I27" s="64" t="str">
        <f t="shared" si="1"/>
        <v/>
      </c>
      <c r="J27" s="64" t="str">
        <f t="shared" si="2"/>
        <v/>
      </c>
      <c r="K27" s="68" t="str">
        <f t="shared" si="3"/>
        <v/>
      </c>
      <c r="L27" s="68" t="str">
        <f t="shared" si="4"/>
        <v/>
      </c>
      <c r="M27" s="64" t="str">
        <f t="shared" si="5"/>
        <v/>
      </c>
      <c r="N27" s="64" t="str">
        <f>IF(J27="","",(COUNTIF($J$2:J27,$J$2:J27)))</f>
        <v/>
      </c>
      <c r="O27" s="68" t="str">
        <f t="shared" si="6"/>
        <v>〇</v>
      </c>
      <c r="P27" s="68" t="s">
        <v>268</v>
      </c>
      <c r="R27" s="64">
        <v>25</v>
      </c>
      <c r="S27" s="64" t="str">
        <f t="shared" si="7"/>
        <v/>
      </c>
      <c r="T27" s="68" t="str">
        <f t="shared" si="8"/>
        <v/>
      </c>
      <c r="U27" s="64" t="str">
        <f t="shared" si="9"/>
        <v/>
      </c>
      <c r="V27" s="68" t="str">
        <f t="shared" si="10"/>
        <v/>
      </c>
      <c r="W27" s="68" t="str">
        <f t="shared" si="11"/>
        <v/>
      </c>
    </row>
    <row r="28" spans="1:23">
      <c r="A28" s="64">
        <v>26</v>
      </c>
      <c r="B28" s="64" t="s">
        <v>239</v>
      </c>
      <c r="C28" s="64" t="str">
        <f>IF(【団体】!D60="","",【団体】!D60&amp;"　"&amp;【団体】!E60)</f>
        <v/>
      </c>
      <c r="D28" s="68" t="str">
        <f>IF(【団体】!D60="","",【団体】!H60)</f>
        <v/>
      </c>
      <c r="E28" s="68" t="str">
        <f t="shared" si="12"/>
        <v/>
      </c>
      <c r="G28" s="64">
        <v>26</v>
      </c>
      <c r="H28" s="64" t="str">
        <f>IF(N28=1,MAX(H$3:H27)+1,"")</f>
        <v/>
      </c>
      <c r="I28" s="64" t="str">
        <f t="shared" si="1"/>
        <v/>
      </c>
      <c r="J28" s="64" t="str">
        <f t="shared" si="2"/>
        <v/>
      </c>
      <c r="K28" s="68" t="str">
        <f t="shared" si="3"/>
        <v/>
      </c>
      <c r="L28" s="68" t="str">
        <f t="shared" si="4"/>
        <v/>
      </c>
      <c r="M28" s="64" t="str">
        <f t="shared" si="5"/>
        <v/>
      </c>
      <c r="N28" s="64" t="str">
        <f>IF(J28="","",(COUNTIF($J$2:J28,$J$2:J28)))</f>
        <v/>
      </c>
      <c r="O28" s="68" t="str">
        <f t="shared" si="6"/>
        <v>〇</v>
      </c>
      <c r="P28" s="68" t="s">
        <v>268</v>
      </c>
      <c r="R28" s="64">
        <v>26</v>
      </c>
      <c r="S28" s="64" t="str">
        <f t="shared" si="7"/>
        <v/>
      </c>
      <c r="T28" s="68" t="str">
        <f t="shared" si="8"/>
        <v/>
      </c>
      <c r="U28" s="64" t="str">
        <f t="shared" si="9"/>
        <v/>
      </c>
      <c r="V28" s="68" t="str">
        <f t="shared" si="10"/>
        <v/>
      </c>
      <c r="W28" s="68" t="str">
        <f t="shared" si="11"/>
        <v/>
      </c>
    </row>
    <row r="29" spans="1:23">
      <c r="A29" s="64">
        <v>27</v>
      </c>
      <c r="B29" s="64" t="s">
        <v>239</v>
      </c>
      <c r="C29" s="64" t="str">
        <f>IF(【団体】!D61="","",【団体】!D61&amp;"　"&amp;【団体】!E61)</f>
        <v/>
      </c>
      <c r="D29" s="68" t="str">
        <f>IF(【団体】!D61="","",【団体】!H61)</f>
        <v/>
      </c>
      <c r="E29" s="68" t="str">
        <f t="shared" si="12"/>
        <v/>
      </c>
      <c r="G29" s="64">
        <v>27</v>
      </c>
      <c r="H29" s="64" t="str">
        <f>IF(N29=1,MAX(H$3:H28)+1,"")</f>
        <v/>
      </c>
      <c r="I29" s="64" t="str">
        <f t="shared" si="1"/>
        <v/>
      </c>
      <c r="J29" s="64" t="str">
        <f t="shared" si="2"/>
        <v/>
      </c>
      <c r="K29" s="68" t="str">
        <f t="shared" si="3"/>
        <v/>
      </c>
      <c r="L29" s="68" t="str">
        <f t="shared" si="4"/>
        <v/>
      </c>
      <c r="M29" s="64" t="str">
        <f t="shared" si="5"/>
        <v/>
      </c>
      <c r="N29" s="64" t="str">
        <f>IF(J29="","",(COUNTIF($J$2:J29,$J$2:J29)))</f>
        <v/>
      </c>
      <c r="O29" s="68" t="str">
        <f t="shared" si="6"/>
        <v>〇</v>
      </c>
      <c r="P29" s="68" t="s">
        <v>268</v>
      </c>
      <c r="R29" s="64">
        <v>27</v>
      </c>
      <c r="S29" s="64" t="str">
        <f t="shared" si="7"/>
        <v/>
      </c>
      <c r="T29" s="68" t="str">
        <f t="shared" si="8"/>
        <v/>
      </c>
      <c r="U29" s="64" t="str">
        <f t="shared" si="9"/>
        <v/>
      </c>
      <c r="V29" s="68" t="str">
        <f t="shared" si="10"/>
        <v/>
      </c>
      <c r="W29" s="68" t="str">
        <f t="shared" si="11"/>
        <v/>
      </c>
    </row>
    <row r="30" spans="1:23">
      <c r="A30" s="64">
        <v>28</v>
      </c>
      <c r="B30" s="64" t="s">
        <v>239</v>
      </c>
      <c r="C30" s="64" t="str">
        <f>IF(【団体】!D62="","",【団体】!D62&amp;"　"&amp;【団体】!E62)</f>
        <v/>
      </c>
      <c r="D30" s="68" t="str">
        <f>IF(【団体】!D62="","",【団体】!H62)</f>
        <v/>
      </c>
      <c r="E30" s="68" t="str">
        <f t="shared" si="12"/>
        <v/>
      </c>
      <c r="G30" s="64">
        <v>28</v>
      </c>
      <c r="H30" s="64" t="str">
        <f>IF(N30=1,MAX(H$3:H29)+1,"")</f>
        <v/>
      </c>
      <c r="I30" s="64" t="str">
        <f t="shared" si="1"/>
        <v/>
      </c>
      <c r="J30" s="64" t="str">
        <f t="shared" si="2"/>
        <v/>
      </c>
      <c r="K30" s="68" t="str">
        <f t="shared" si="3"/>
        <v/>
      </c>
      <c r="L30" s="68" t="str">
        <f t="shared" si="4"/>
        <v/>
      </c>
      <c r="M30" s="64" t="str">
        <f t="shared" si="5"/>
        <v/>
      </c>
      <c r="N30" s="64" t="str">
        <f>IF(J30="","",(COUNTIF($J$2:J30,$J$2:J30)))</f>
        <v/>
      </c>
      <c r="O30" s="68" t="str">
        <f t="shared" si="6"/>
        <v>〇</v>
      </c>
      <c r="P30" s="68" t="s">
        <v>268</v>
      </c>
      <c r="R30" s="64">
        <v>28</v>
      </c>
      <c r="S30" s="64" t="str">
        <f t="shared" si="7"/>
        <v/>
      </c>
      <c r="T30" s="68" t="str">
        <f t="shared" si="8"/>
        <v/>
      </c>
      <c r="U30" s="64" t="str">
        <f t="shared" si="9"/>
        <v/>
      </c>
      <c r="V30" s="68" t="str">
        <f t="shared" si="10"/>
        <v/>
      </c>
      <c r="W30" s="68" t="str">
        <f t="shared" si="11"/>
        <v/>
      </c>
    </row>
    <row r="31" spans="1:23">
      <c r="A31" s="64">
        <v>29</v>
      </c>
      <c r="B31" s="64" t="s">
        <v>239</v>
      </c>
      <c r="C31" s="64" t="str">
        <f>IF(【団体】!D63="","",【団体】!D63&amp;"　"&amp;【団体】!E63)</f>
        <v/>
      </c>
      <c r="D31" s="68" t="str">
        <f>IF(【団体】!D63="","",【団体】!H63)</f>
        <v/>
      </c>
      <c r="E31" s="68" t="str">
        <f t="shared" si="12"/>
        <v/>
      </c>
      <c r="G31" s="64">
        <v>29</v>
      </c>
      <c r="H31" s="64" t="str">
        <f>IF(N31=1,MAX(H$3:H30)+1,"")</f>
        <v/>
      </c>
      <c r="I31" s="64" t="str">
        <f t="shared" si="1"/>
        <v/>
      </c>
      <c r="J31" s="64" t="str">
        <f t="shared" si="2"/>
        <v/>
      </c>
      <c r="K31" s="68" t="str">
        <f t="shared" si="3"/>
        <v/>
      </c>
      <c r="L31" s="68" t="str">
        <f t="shared" si="4"/>
        <v/>
      </c>
      <c r="M31" s="64" t="str">
        <f t="shared" si="5"/>
        <v/>
      </c>
      <c r="N31" s="64" t="str">
        <f>IF(J31="","",(COUNTIF($J$2:J31,$J$2:J31)))</f>
        <v/>
      </c>
      <c r="O31" s="68" t="str">
        <f t="shared" si="6"/>
        <v>〇</v>
      </c>
      <c r="P31" s="68" t="s">
        <v>268</v>
      </c>
      <c r="R31" s="64">
        <v>29</v>
      </c>
      <c r="S31" s="64" t="str">
        <f t="shared" si="7"/>
        <v/>
      </c>
      <c r="T31" s="68" t="str">
        <f t="shared" si="8"/>
        <v/>
      </c>
      <c r="U31" s="64" t="str">
        <f t="shared" si="9"/>
        <v/>
      </c>
      <c r="V31" s="68" t="str">
        <f t="shared" si="10"/>
        <v/>
      </c>
      <c r="W31" s="68" t="str">
        <f t="shared" si="11"/>
        <v/>
      </c>
    </row>
    <row r="32" spans="1:23">
      <c r="A32" s="82">
        <v>30</v>
      </c>
      <c r="B32" s="82" t="s">
        <v>239</v>
      </c>
      <c r="C32" s="82" t="str">
        <f>IF(【団体】!D64="","",【団体】!D64&amp;"　"&amp;【団体】!E64)</f>
        <v/>
      </c>
      <c r="D32" s="83" t="str">
        <f>IF(【団体】!D64="","",【団体】!H64)</f>
        <v/>
      </c>
      <c r="E32" s="83" t="str">
        <f t="shared" si="12"/>
        <v/>
      </c>
      <c r="G32" s="64">
        <v>30</v>
      </c>
      <c r="H32" s="64" t="str">
        <f>IF(N32=1,MAX(H$3:H31)+1,"")</f>
        <v/>
      </c>
      <c r="I32" s="64" t="str">
        <f t="shared" si="1"/>
        <v/>
      </c>
      <c r="J32" s="64" t="str">
        <f t="shared" si="2"/>
        <v/>
      </c>
      <c r="K32" s="68" t="str">
        <f t="shared" si="3"/>
        <v/>
      </c>
      <c r="L32" s="68" t="str">
        <f t="shared" si="4"/>
        <v/>
      </c>
      <c r="M32" s="64" t="str">
        <f t="shared" si="5"/>
        <v/>
      </c>
      <c r="N32" s="64" t="str">
        <f>IF(J32="","",(COUNTIF($J$2:J32,$J$2:J32)))</f>
        <v/>
      </c>
      <c r="O32" s="68" t="str">
        <f t="shared" si="6"/>
        <v>〇</v>
      </c>
      <c r="P32" s="68" t="s">
        <v>268</v>
      </c>
      <c r="R32" s="64">
        <v>30</v>
      </c>
      <c r="S32" s="64" t="str">
        <f t="shared" si="7"/>
        <v/>
      </c>
      <c r="T32" s="68" t="str">
        <f t="shared" si="8"/>
        <v/>
      </c>
      <c r="U32" s="64" t="str">
        <f t="shared" si="9"/>
        <v/>
      </c>
      <c r="V32" s="68" t="str">
        <f t="shared" si="10"/>
        <v/>
      </c>
      <c r="W32" s="68" t="str">
        <f t="shared" si="11"/>
        <v/>
      </c>
    </row>
    <row r="33" spans="1:23">
      <c r="A33" s="64">
        <v>31</v>
      </c>
      <c r="B33" s="64" t="s">
        <v>240</v>
      </c>
      <c r="C33" s="64" t="str">
        <f>IF(【団体】!D69="","",【団体】!D69&amp;"　"&amp;【団体】!E69)</f>
        <v/>
      </c>
      <c r="D33" s="68" t="str">
        <f>IF(【団体】!D69="","",【団体】!H69)</f>
        <v/>
      </c>
      <c r="E33" s="68" t="str">
        <f t="shared" si="12"/>
        <v/>
      </c>
      <c r="G33" s="64">
        <v>31</v>
      </c>
      <c r="H33" s="64" t="str">
        <f>IF(N33=1,MAX(H$3:H32)+1,"")</f>
        <v/>
      </c>
      <c r="I33" s="64" t="str">
        <f t="shared" si="1"/>
        <v/>
      </c>
      <c r="J33" s="64" t="str">
        <f t="shared" si="2"/>
        <v/>
      </c>
      <c r="K33" s="68" t="str">
        <f t="shared" si="3"/>
        <v/>
      </c>
      <c r="L33" s="68" t="str">
        <f t="shared" si="4"/>
        <v/>
      </c>
      <c r="M33" s="64" t="str">
        <f t="shared" si="5"/>
        <v/>
      </c>
      <c r="N33" s="64" t="str">
        <f>IF(J33="","",(COUNTIF($J$2:J33,$J$2:J33)))</f>
        <v/>
      </c>
      <c r="O33" s="68" t="str">
        <f t="shared" si="6"/>
        <v>〇</v>
      </c>
      <c r="P33" s="68" t="s">
        <v>268</v>
      </c>
      <c r="R33" s="64">
        <v>31</v>
      </c>
      <c r="S33" s="64" t="str">
        <f t="shared" si="7"/>
        <v/>
      </c>
      <c r="T33" s="68" t="str">
        <f t="shared" si="8"/>
        <v/>
      </c>
      <c r="U33" s="64" t="str">
        <f t="shared" si="9"/>
        <v/>
      </c>
      <c r="V33" s="68" t="str">
        <f t="shared" si="10"/>
        <v/>
      </c>
      <c r="W33" s="68" t="str">
        <f t="shared" si="11"/>
        <v/>
      </c>
    </row>
    <row r="34" spans="1:23">
      <c r="A34" s="64">
        <v>32</v>
      </c>
      <c r="B34" s="64" t="s">
        <v>240</v>
      </c>
      <c r="C34" s="64" t="str">
        <f>IF(【団体】!D70="","",【団体】!D70&amp;"　"&amp;【団体】!E70)</f>
        <v/>
      </c>
      <c r="D34" s="68" t="str">
        <f>IF(【団体】!D70="","",【団体】!H70)</f>
        <v/>
      </c>
      <c r="E34" s="68" t="str">
        <f t="shared" si="12"/>
        <v/>
      </c>
      <c r="G34" s="64">
        <v>32</v>
      </c>
      <c r="H34" s="64" t="str">
        <f>IF(N34=1,MAX(H$3:H33)+1,"")</f>
        <v/>
      </c>
      <c r="I34" s="64" t="str">
        <f t="shared" si="1"/>
        <v/>
      </c>
      <c r="J34" s="64" t="str">
        <f t="shared" si="2"/>
        <v/>
      </c>
      <c r="K34" s="68" t="str">
        <f t="shared" si="3"/>
        <v/>
      </c>
      <c r="L34" s="68" t="str">
        <f t="shared" si="4"/>
        <v/>
      </c>
      <c r="M34" s="64" t="str">
        <f t="shared" si="5"/>
        <v/>
      </c>
      <c r="N34" s="64" t="str">
        <f>IF(J34="","",(COUNTIF($J$2:J34,$J$2:J34)))</f>
        <v/>
      </c>
      <c r="O34" s="68" t="str">
        <f t="shared" si="6"/>
        <v>〇</v>
      </c>
      <c r="P34" s="68" t="s">
        <v>268</v>
      </c>
      <c r="R34" s="64">
        <v>32</v>
      </c>
      <c r="S34" s="64" t="str">
        <f t="shared" si="7"/>
        <v/>
      </c>
      <c r="T34" s="68" t="str">
        <f t="shared" si="8"/>
        <v/>
      </c>
      <c r="U34" s="64" t="str">
        <f t="shared" si="9"/>
        <v/>
      </c>
      <c r="V34" s="68" t="str">
        <f t="shared" si="10"/>
        <v/>
      </c>
      <c r="W34" s="68" t="str">
        <f t="shared" si="11"/>
        <v/>
      </c>
    </row>
    <row r="35" spans="1:23">
      <c r="A35" s="64">
        <v>33</v>
      </c>
      <c r="B35" s="64" t="s">
        <v>240</v>
      </c>
      <c r="C35" s="64" t="str">
        <f>IF(【団体】!D71="","",【団体】!D71&amp;"　"&amp;【団体】!E71)</f>
        <v/>
      </c>
      <c r="D35" s="68" t="str">
        <f>IF(【団体】!D71="","",【団体】!H71)</f>
        <v/>
      </c>
      <c r="E35" s="68" t="str">
        <f t="shared" si="12"/>
        <v/>
      </c>
      <c r="G35" s="64">
        <v>33</v>
      </c>
      <c r="H35" s="64" t="str">
        <f>IF(N35=1,MAX(H$3:H34)+1,"")</f>
        <v/>
      </c>
      <c r="I35" s="64" t="str">
        <f t="shared" si="1"/>
        <v/>
      </c>
      <c r="J35" s="64" t="str">
        <f t="shared" si="2"/>
        <v/>
      </c>
      <c r="K35" s="68" t="str">
        <f t="shared" si="3"/>
        <v/>
      </c>
      <c r="L35" s="68" t="str">
        <f t="shared" si="4"/>
        <v/>
      </c>
      <c r="M35" s="64" t="str">
        <f t="shared" si="5"/>
        <v/>
      </c>
      <c r="N35" s="64" t="str">
        <f>IF(J35="","",(COUNTIF($J$2:J35,$J$2:J35)))</f>
        <v/>
      </c>
      <c r="O35" s="68" t="str">
        <f t="shared" si="6"/>
        <v>〇</v>
      </c>
      <c r="P35" s="68" t="s">
        <v>268</v>
      </c>
      <c r="R35" s="64">
        <v>33</v>
      </c>
      <c r="S35" s="64" t="str">
        <f t="shared" si="7"/>
        <v/>
      </c>
      <c r="T35" s="68" t="str">
        <f t="shared" si="8"/>
        <v/>
      </c>
      <c r="U35" s="64" t="str">
        <f t="shared" si="9"/>
        <v/>
      </c>
      <c r="V35" s="68" t="str">
        <f t="shared" si="10"/>
        <v/>
      </c>
      <c r="W35" s="68" t="str">
        <f t="shared" si="11"/>
        <v/>
      </c>
    </row>
    <row r="36" spans="1:23">
      <c r="A36" s="64">
        <v>34</v>
      </c>
      <c r="B36" s="64" t="s">
        <v>240</v>
      </c>
      <c r="C36" s="64" t="str">
        <f>IF(【団体】!D72="","",【団体】!D72&amp;"　"&amp;【団体】!E72)</f>
        <v/>
      </c>
      <c r="D36" s="68" t="str">
        <f>IF(【団体】!D72="","",【団体】!H72)</f>
        <v/>
      </c>
      <c r="E36" s="68" t="str">
        <f t="shared" si="12"/>
        <v/>
      </c>
      <c r="G36" s="64">
        <v>34</v>
      </c>
      <c r="H36" s="64" t="str">
        <f>IF(N36=1,MAX(H$3:H35)+1,"")</f>
        <v/>
      </c>
      <c r="I36" s="64" t="str">
        <f t="shared" si="1"/>
        <v/>
      </c>
      <c r="J36" s="64" t="str">
        <f t="shared" si="2"/>
        <v/>
      </c>
      <c r="K36" s="68" t="str">
        <f t="shared" si="3"/>
        <v/>
      </c>
      <c r="L36" s="68" t="str">
        <f t="shared" si="4"/>
        <v/>
      </c>
      <c r="M36" s="64" t="str">
        <f t="shared" si="5"/>
        <v/>
      </c>
      <c r="N36" s="64" t="str">
        <f>IF(J36="","",(COUNTIF($J$2:J36,$J$2:J36)))</f>
        <v/>
      </c>
      <c r="O36" s="68" t="str">
        <f t="shared" si="6"/>
        <v>〇</v>
      </c>
      <c r="P36" s="68" t="s">
        <v>268</v>
      </c>
      <c r="R36" s="64">
        <v>34</v>
      </c>
      <c r="S36" s="64" t="str">
        <f t="shared" si="7"/>
        <v/>
      </c>
      <c r="T36" s="68" t="str">
        <f t="shared" si="8"/>
        <v/>
      </c>
      <c r="U36" s="64" t="str">
        <f t="shared" si="9"/>
        <v/>
      </c>
      <c r="V36" s="68" t="str">
        <f t="shared" si="10"/>
        <v/>
      </c>
      <c r="W36" s="68" t="str">
        <f t="shared" si="11"/>
        <v/>
      </c>
    </row>
    <row r="37" spans="1:23">
      <c r="A37" s="82">
        <v>35</v>
      </c>
      <c r="B37" s="82" t="s">
        <v>240</v>
      </c>
      <c r="C37" s="82" t="str">
        <f>IF(【団体】!D73="","",【団体】!D73&amp;"　"&amp;【団体】!E73)</f>
        <v/>
      </c>
      <c r="D37" s="83" t="str">
        <f>IF(【団体】!D73="","",【団体】!H73)</f>
        <v/>
      </c>
      <c r="E37" s="83" t="str">
        <f t="shared" si="12"/>
        <v/>
      </c>
      <c r="G37" s="64">
        <v>35</v>
      </c>
      <c r="H37" s="64" t="str">
        <f>IF(N37=1,MAX(H$3:H36)+1,"")</f>
        <v/>
      </c>
      <c r="I37" s="64" t="str">
        <f t="shared" si="1"/>
        <v/>
      </c>
      <c r="J37" s="64" t="str">
        <f t="shared" si="2"/>
        <v/>
      </c>
      <c r="K37" s="68" t="str">
        <f t="shared" si="3"/>
        <v/>
      </c>
      <c r="L37" s="68" t="str">
        <f t="shared" si="4"/>
        <v/>
      </c>
      <c r="M37" s="64" t="str">
        <f t="shared" si="5"/>
        <v/>
      </c>
      <c r="N37" s="64" t="str">
        <f>IF(J37="","",(COUNTIF($J$2:J37,$J$2:J37)))</f>
        <v/>
      </c>
      <c r="O37" s="68" t="str">
        <f t="shared" si="6"/>
        <v>〇</v>
      </c>
      <c r="P37" s="68" t="s">
        <v>268</v>
      </c>
      <c r="R37" s="64">
        <v>35</v>
      </c>
      <c r="S37" s="64" t="str">
        <f t="shared" si="7"/>
        <v/>
      </c>
      <c r="T37" s="68" t="str">
        <f t="shared" si="8"/>
        <v/>
      </c>
      <c r="U37" s="64" t="str">
        <f t="shared" si="9"/>
        <v/>
      </c>
      <c r="V37" s="68" t="str">
        <f t="shared" si="10"/>
        <v/>
      </c>
      <c r="W37" s="68" t="str">
        <f t="shared" si="11"/>
        <v/>
      </c>
    </row>
    <row r="38" spans="1:23">
      <c r="A38" s="64">
        <v>36</v>
      </c>
      <c r="B38" s="64" t="s">
        <v>241</v>
      </c>
      <c r="C38" s="64" t="str">
        <f>IF(【団体】!D78="","",【団体】!D78&amp;"　"&amp;【団体】!E78)</f>
        <v/>
      </c>
      <c r="D38" s="68" t="str">
        <f>IF(【団体】!D78="","",【団体】!H78)</f>
        <v/>
      </c>
      <c r="E38" s="68" t="str">
        <f t="shared" si="12"/>
        <v/>
      </c>
      <c r="G38" s="64">
        <v>36</v>
      </c>
      <c r="H38" s="64" t="str">
        <f>IF(N38=1,MAX(H$3:H37)+1,"")</f>
        <v/>
      </c>
      <c r="I38" s="64" t="str">
        <f t="shared" si="1"/>
        <v/>
      </c>
      <c r="J38" s="64" t="str">
        <f t="shared" si="2"/>
        <v/>
      </c>
      <c r="K38" s="68" t="str">
        <f t="shared" si="3"/>
        <v/>
      </c>
      <c r="L38" s="68" t="str">
        <f t="shared" si="4"/>
        <v/>
      </c>
      <c r="M38" s="64" t="str">
        <f t="shared" si="5"/>
        <v/>
      </c>
      <c r="N38" s="64" t="str">
        <f>IF(J38="","",(COUNTIF($J$2:J38,$J$2:J38)))</f>
        <v/>
      </c>
      <c r="O38" s="68" t="str">
        <f t="shared" si="6"/>
        <v>〇</v>
      </c>
      <c r="P38" s="68" t="s">
        <v>268</v>
      </c>
      <c r="R38" s="64">
        <v>36</v>
      </c>
      <c r="S38" s="64" t="str">
        <f t="shared" si="7"/>
        <v/>
      </c>
      <c r="T38" s="68" t="str">
        <f t="shared" si="8"/>
        <v/>
      </c>
      <c r="U38" s="64" t="str">
        <f t="shared" si="9"/>
        <v/>
      </c>
      <c r="V38" s="68" t="str">
        <f t="shared" si="10"/>
        <v/>
      </c>
      <c r="W38" s="68" t="str">
        <f t="shared" si="11"/>
        <v/>
      </c>
    </row>
    <row r="39" spans="1:23">
      <c r="A39" s="64">
        <v>37</v>
      </c>
      <c r="B39" s="64" t="s">
        <v>241</v>
      </c>
      <c r="C39" s="64" t="str">
        <f>IF(【団体】!D79="","",【団体】!D79&amp;"　"&amp;【団体】!E79)</f>
        <v/>
      </c>
      <c r="D39" s="68" t="str">
        <f>IF(【団体】!D79="","",【団体】!H79)</f>
        <v/>
      </c>
      <c r="E39" s="68" t="str">
        <f t="shared" si="12"/>
        <v/>
      </c>
      <c r="G39" s="64">
        <v>37</v>
      </c>
      <c r="H39" s="64" t="str">
        <f>IF(N39=1,MAX(H$3:H38)+1,"")</f>
        <v/>
      </c>
      <c r="I39" s="64" t="str">
        <f t="shared" si="1"/>
        <v/>
      </c>
      <c r="J39" s="64" t="str">
        <f t="shared" si="2"/>
        <v/>
      </c>
      <c r="K39" s="68" t="str">
        <f t="shared" si="3"/>
        <v/>
      </c>
      <c r="L39" s="68" t="str">
        <f t="shared" si="4"/>
        <v/>
      </c>
      <c r="M39" s="64" t="str">
        <f t="shared" si="5"/>
        <v/>
      </c>
      <c r="N39" s="64" t="str">
        <f>IF(J39="","",(COUNTIF($J$2:J39,$J$2:J39)))</f>
        <v/>
      </c>
      <c r="O39" s="68" t="str">
        <f t="shared" si="6"/>
        <v>〇</v>
      </c>
      <c r="P39" s="68" t="s">
        <v>268</v>
      </c>
      <c r="R39" s="64">
        <v>37</v>
      </c>
      <c r="S39" s="64" t="str">
        <f t="shared" si="7"/>
        <v/>
      </c>
      <c r="T39" s="68" t="str">
        <f t="shared" si="8"/>
        <v/>
      </c>
      <c r="U39" s="64" t="str">
        <f t="shared" si="9"/>
        <v/>
      </c>
      <c r="V39" s="68" t="str">
        <f t="shared" si="10"/>
        <v/>
      </c>
      <c r="W39" s="68" t="str">
        <f t="shared" si="11"/>
        <v/>
      </c>
    </row>
    <row r="40" spans="1:23">
      <c r="A40" s="64">
        <v>38</v>
      </c>
      <c r="B40" s="64" t="s">
        <v>241</v>
      </c>
      <c r="C40" s="64" t="str">
        <f>IF(【団体】!D80="","",【団体】!D80&amp;"　"&amp;【団体】!E80)</f>
        <v/>
      </c>
      <c r="D40" s="68" t="str">
        <f>IF(【団体】!D80="","",【団体】!H80)</f>
        <v/>
      </c>
      <c r="E40" s="68" t="str">
        <f t="shared" si="12"/>
        <v/>
      </c>
      <c r="G40" s="64">
        <v>38</v>
      </c>
      <c r="H40" s="64" t="str">
        <f>IF(N40=1,MAX(H$3:H39)+1,"")</f>
        <v/>
      </c>
      <c r="I40" s="64" t="str">
        <f t="shared" si="1"/>
        <v/>
      </c>
      <c r="J40" s="64" t="str">
        <f t="shared" si="2"/>
        <v/>
      </c>
      <c r="K40" s="68" t="str">
        <f t="shared" si="3"/>
        <v/>
      </c>
      <c r="L40" s="68" t="str">
        <f t="shared" si="4"/>
        <v/>
      </c>
      <c r="M40" s="64" t="str">
        <f t="shared" si="5"/>
        <v/>
      </c>
      <c r="N40" s="64" t="str">
        <f>IF(J40="","",(COUNTIF($J$2:J40,$J$2:J40)))</f>
        <v/>
      </c>
      <c r="O40" s="68" t="str">
        <f t="shared" si="6"/>
        <v>〇</v>
      </c>
      <c r="P40" s="68" t="s">
        <v>268</v>
      </c>
      <c r="R40" s="64">
        <v>38</v>
      </c>
      <c r="S40" s="64" t="str">
        <f t="shared" si="7"/>
        <v/>
      </c>
      <c r="T40" s="68" t="str">
        <f t="shared" si="8"/>
        <v/>
      </c>
      <c r="U40" s="64" t="str">
        <f t="shared" si="9"/>
        <v/>
      </c>
      <c r="V40" s="68" t="str">
        <f t="shared" si="10"/>
        <v/>
      </c>
      <c r="W40" s="68" t="str">
        <f t="shared" si="11"/>
        <v/>
      </c>
    </row>
    <row r="41" spans="1:23">
      <c r="A41" s="64">
        <v>39</v>
      </c>
      <c r="B41" s="64" t="s">
        <v>241</v>
      </c>
      <c r="C41" s="64" t="str">
        <f>IF(【団体】!D81="","",【団体】!D81&amp;"　"&amp;【団体】!E81)</f>
        <v/>
      </c>
      <c r="D41" s="68" t="str">
        <f>IF(【団体】!D81="","",【団体】!H81)</f>
        <v/>
      </c>
      <c r="E41" s="68" t="str">
        <f t="shared" si="12"/>
        <v/>
      </c>
      <c r="G41" s="64">
        <v>39</v>
      </c>
      <c r="H41" s="64" t="str">
        <f>IF(N41=1,MAX(H$3:H40)+1,"")</f>
        <v/>
      </c>
      <c r="I41" s="64" t="str">
        <f t="shared" si="1"/>
        <v/>
      </c>
      <c r="J41" s="64" t="str">
        <f t="shared" si="2"/>
        <v/>
      </c>
      <c r="K41" s="68" t="str">
        <f t="shared" si="3"/>
        <v/>
      </c>
      <c r="L41" s="68" t="str">
        <f t="shared" si="4"/>
        <v/>
      </c>
      <c r="M41" s="64" t="str">
        <f t="shared" si="5"/>
        <v/>
      </c>
      <c r="N41" s="64" t="str">
        <f>IF(J41="","",(COUNTIF($J$2:J41,$J$2:J41)))</f>
        <v/>
      </c>
      <c r="O41" s="68" t="str">
        <f t="shared" si="6"/>
        <v>〇</v>
      </c>
      <c r="P41" s="68" t="s">
        <v>268</v>
      </c>
      <c r="R41" s="64">
        <v>39</v>
      </c>
      <c r="S41" s="64" t="str">
        <f t="shared" si="7"/>
        <v/>
      </c>
      <c r="T41" s="68" t="str">
        <f t="shared" si="8"/>
        <v/>
      </c>
      <c r="U41" s="64" t="str">
        <f t="shared" si="9"/>
        <v/>
      </c>
      <c r="V41" s="68" t="str">
        <f t="shared" si="10"/>
        <v/>
      </c>
      <c r="W41" s="68" t="str">
        <f t="shared" si="11"/>
        <v/>
      </c>
    </row>
    <row r="42" spans="1:23">
      <c r="A42" s="82">
        <v>40</v>
      </c>
      <c r="B42" s="82" t="s">
        <v>241</v>
      </c>
      <c r="C42" s="82" t="str">
        <f>IF(【団体】!D82="","",【団体】!D82&amp;"　"&amp;【団体】!E82)</f>
        <v/>
      </c>
      <c r="D42" s="83" t="str">
        <f>IF(【団体】!D82="","",【団体】!H82)</f>
        <v/>
      </c>
      <c r="E42" s="83" t="str">
        <f t="shared" si="12"/>
        <v/>
      </c>
      <c r="G42" s="64">
        <v>40</v>
      </c>
      <c r="H42" s="64" t="str">
        <f>IF(N42=1,MAX(H$3:H41)+1,"")</f>
        <v/>
      </c>
      <c r="I42" s="64" t="str">
        <f t="shared" si="1"/>
        <v/>
      </c>
      <c r="J42" s="64" t="str">
        <f t="shared" si="2"/>
        <v/>
      </c>
      <c r="K42" s="68" t="str">
        <f t="shared" si="3"/>
        <v/>
      </c>
      <c r="L42" s="68" t="str">
        <f t="shared" si="4"/>
        <v/>
      </c>
      <c r="M42" s="64" t="str">
        <f t="shared" si="5"/>
        <v/>
      </c>
      <c r="N42" s="64" t="str">
        <f>IF(J42="","",(COUNTIF($J$2:J42,$J$2:J42)))</f>
        <v/>
      </c>
      <c r="O42" s="68" t="str">
        <f t="shared" si="6"/>
        <v>〇</v>
      </c>
      <c r="P42" s="68" t="s">
        <v>268</v>
      </c>
      <c r="R42" s="64">
        <v>40</v>
      </c>
      <c r="S42" s="64" t="str">
        <f t="shared" si="7"/>
        <v/>
      </c>
      <c r="T42" s="68" t="str">
        <f t="shared" si="8"/>
        <v/>
      </c>
      <c r="U42" s="64" t="str">
        <f t="shared" si="9"/>
        <v/>
      </c>
      <c r="V42" s="68" t="str">
        <f t="shared" si="10"/>
        <v/>
      </c>
      <c r="W42" s="68" t="str">
        <f t="shared" si="11"/>
        <v/>
      </c>
    </row>
    <row r="43" spans="1:23">
      <c r="A43" s="64">
        <v>41</v>
      </c>
      <c r="B43" s="64" t="s">
        <v>242</v>
      </c>
      <c r="C43" s="64" t="str">
        <f>IF(【個】中学男子!D15="","",【個】中学男子!D15&amp;"　"&amp;【個】中学男子!E15)</f>
        <v/>
      </c>
      <c r="D43" s="68" t="str">
        <f>IF(【個】中学男子!D15="","",【個】中学男子!H15)</f>
        <v/>
      </c>
      <c r="E43" s="68" t="str">
        <f>IF(C43="","",0)</f>
        <v/>
      </c>
      <c r="G43" s="64">
        <v>41</v>
      </c>
      <c r="H43" s="64" t="str">
        <f>IF(N43=1,MAX(H$3:H42)+1,"")</f>
        <v/>
      </c>
      <c r="I43" s="64" t="str">
        <f t="shared" si="1"/>
        <v/>
      </c>
      <c r="J43" s="64" t="str">
        <f t="shared" si="2"/>
        <v/>
      </c>
      <c r="K43" s="68" t="str">
        <f t="shared" si="3"/>
        <v/>
      </c>
      <c r="L43" s="68" t="str">
        <f t="shared" si="4"/>
        <v/>
      </c>
      <c r="M43" s="64" t="str">
        <f t="shared" si="5"/>
        <v/>
      </c>
      <c r="N43" s="64" t="str">
        <f>IF(J43="","",(COUNTIF($J$2:J43,$J$2:J43)))</f>
        <v/>
      </c>
      <c r="O43" s="68" t="s">
        <v>268</v>
      </c>
      <c r="R43" s="64">
        <v>41</v>
      </c>
      <c r="S43" s="64" t="str">
        <f t="shared" si="7"/>
        <v/>
      </c>
      <c r="T43" s="68" t="str">
        <f t="shared" si="8"/>
        <v/>
      </c>
      <c r="U43" s="64" t="str">
        <f t="shared" si="9"/>
        <v/>
      </c>
      <c r="V43" s="68" t="str">
        <f t="shared" si="10"/>
        <v/>
      </c>
      <c r="W43" s="68" t="str">
        <f t="shared" si="11"/>
        <v/>
      </c>
    </row>
    <row r="44" spans="1:23">
      <c r="A44" s="64">
        <v>42</v>
      </c>
      <c r="B44" s="64" t="s">
        <v>242</v>
      </c>
      <c r="C44" s="64" t="str">
        <f>IF(【個】中学男子!D16="","",【個】中学男子!D16&amp;"　"&amp;【個】中学男子!E16)</f>
        <v/>
      </c>
      <c r="D44" s="68" t="str">
        <f>IF(【個】中学男子!D16="","",【個】中学男子!H16)</f>
        <v/>
      </c>
      <c r="E44" s="68" t="str">
        <f t="shared" ref="E44:E63" si="13">IF(C44="","",0)</f>
        <v/>
      </c>
      <c r="G44" s="64">
        <v>42</v>
      </c>
      <c r="H44" s="64" t="str">
        <f>IF(N44=1,MAX(H$3:H43)+1,"")</f>
        <v/>
      </c>
      <c r="I44" s="64" t="str">
        <f t="shared" si="1"/>
        <v/>
      </c>
      <c r="J44" s="64" t="str">
        <f t="shared" si="2"/>
        <v/>
      </c>
      <c r="K44" s="68" t="str">
        <f t="shared" si="3"/>
        <v/>
      </c>
      <c r="L44" s="68" t="str">
        <f t="shared" si="4"/>
        <v/>
      </c>
      <c r="M44" s="64" t="str">
        <f t="shared" si="5"/>
        <v/>
      </c>
      <c r="N44" s="64" t="str">
        <f>IF(J44="","",(COUNTIF($J$2:J44,$J$2:J44)))</f>
        <v/>
      </c>
      <c r="O44" s="68" t="s">
        <v>268</v>
      </c>
      <c r="R44" s="64">
        <v>42</v>
      </c>
      <c r="S44" s="64" t="str">
        <f t="shared" si="7"/>
        <v/>
      </c>
      <c r="T44" s="68" t="str">
        <f t="shared" si="8"/>
        <v/>
      </c>
      <c r="U44" s="64" t="str">
        <f t="shared" si="9"/>
        <v/>
      </c>
      <c r="V44" s="68" t="str">
        <f t="shared" si="10"/>
        <v/>
      </c>
      <c r="W44" s="68" t="str">
        <f t="shared" si="11"/>
        <v/>
      </c>
    </row>
    <row r="45" spans="1:23">
      <c r="A45" s="64">
        <v>43</v>
      </c>
      <c r="B45" s="64" t="s">
        <v>242</v>
      </c>
      <c r="C45" s="64" t="str">
        <f>IF(【個】中学男子!D17="","",【個】中学男子!D17&amp;"　"&amp;【個】中学男子!E17)</f>
        <v/>
      </c>
      <c r="D45" s="68" t="str">
        <f>IF(【個】中学男子!D17="","",【個】中学男子!H17)</f>
        <v/>
      </c>
      <c r="E45" s="68" t="str">
        <f t="shared" si="13"/>
        <v/>
      </c>
      <c r="G45" s="64">
        <v>43</v>
      </c>
      <c r="H45" s="64" t="str">
        <f>IF(N45=1,MAX(H$3:H44)+1,"")</f>
        <v/>
      </c>
      <c r="I45" s="64" t="str">
        <f t="shared" si="1"/>
        <v/>
      </c>
      <c r="J45" s="64" t="str">
        <f t="shared" si="2"/>
        <v/>
      </c>
      <c r="K45" s="68" t="str">
        <f t="shared" si="3"/>
        <v/>
      </c>
      <c r="L45" s="68" t="str">
        <f t="shared" si="4"/>
        <v/>
      </c>
      <c r="M45" s="64" t="str">
        <f t="shared" si="5"/>
        <v/>
      </c>
      <c r="N45" s="64" t="str">
        <f>IF(J45="","",(COUNTIF($J$2:J45,$J$2:J45)))</f>
        <v/>
      </c>
      <c r="O45" s="68" t="s">
        <v>268</v>
      </c>
      <c r="R45" s="64">
        <v>43</v>
      </c>
      <c r="S45" s="64" t="str">
        <f t="shared" si="7"/>
        <v/>
      </c>
      <c r="T45" s="68" t="str">
        <f t="shared" si="8"/>
        <v/>
      </c>
      <c r="U45" s="64" t="str">
        <f t="shared" si="9"/>
        <v/>
      </c>
      <c r="V45" s="68" t="str">
        <f t="shared" si="10"/>
        <v/>
      </c>
      <c r="W45" s="68" t="str">
        <f t="shared" si="11"/>
        <v/>
      </c>
    </row>
    <row r="46" spans="1:23">
      <c r="A46" s="64">
        <v>44</v>
      </c>
      <c r="B46" s="64" t="s">
        <v>242</v>
      </c>
      <c r="C46" s="64" t="str">
        <f>IF(【個】中学男子!D18="","",【個】中学男子!D18&amp;"　"&amp;【個】中学男子!E18)</f>
        <v/>
      </c>
      <c r="D46" s="68" t="str">
        <f>IF(【個】中学男子!D18="","",【個】中学男子!H18)</f>
        <v/>
      </c>
      <c r="E46" s="68" t="str">
        <f t="shared" si="13"/>
        <v/>
      </c>
      <c r="G46" s="64">
        <v>44</v>
      </c>
      <c r="H46" s="64" t="str">
        <f>IF(N46=1,MAX(H$3:H45)+1,"")</f>
        <v/>
      </c>
      <c r="I46" s="64" t="str">
        <f t="shared" si="1"/>
        <v/>
      </c>
      <c r="J46" s="64" t="str">
        <f t="shared" si="2"/>
        <v/>
      </c>
      <c r="K46" s="68" t="str">
        <f t="shared" si="3"/>
        <v/>
      </c>
      <c r="L46" s="68" t="str">
        <f t="shared" si="4"/>
        <v/>
      </c>
      <c r="M46" s="64" t="str">
        <f t="shared" si="5"/>
        <v/>
      </c>
      <c r="N46" s="64" t="str">
        <f>IF(J46="","",(COUNTIF($J$2:J46,$J$2:J46)))</f>
        <v/>
      </c>
      <c r="O46" s="68" t="s">
        <v>268</v>
      </c>
      <c r="R46" s="64">
        <v>44</v>
      </c>
      <c r="S46" s="64" t="str">
        <f t="shared" si="7"/>
        <v/>
      </c>
      <c r="T46" s="68" t="str">
        <f t="shared" si="8"/>
        <v/>
      </c>
      <c r="U46" s="64" t="str">
        <f t="shared" si="9"/>
        <v/>
      </c>
      <c r="V46" s="68" t="str">
        <f t="shared" si="10"/>
        <v/>
      </c>
      <c r="W46" s="68" t="str">
        <f t="shared" si="11"/>
        <v/>
      </c>
    </row>
    <row r="47" spans="1:23">
      <c r="A47" s="64">
        <v>45</v>
      </c>
      <c r="B47" s="64" t="s">
        <v>242</v>
      </c>
      <c r="C47" s="64" t="str">
        <f>IF(【個】中学男子!D19="","",【個】中学男子!D19&amp;"　"&amp;【個】中学男子!E19)</f>
        <v/>
      </c>
      <c r="D47" s="68" t="str">
        <f>IF(【個】中学男子!D19="","",【個】中学男子!H19)</f>
        <v/>
      </c>
      <c r="E47" s="68" t="str">
        <f t="shared" si="13"/>
        <v/>
      </c>
      <c r="G47" s="64">
        <v>45</v>
      </c>
      <c r="H47" s="64" t="str">
        <f>IF(N47=1,MAX(H$3:H46)+1,"")</f>
        <v/>
      </c>
      <c r="I47" s="64" t="str">
        <f t="shared" si="1"/>
        <v/>
      </c>
      <c r="J47" s="64" t="str">
        <f t="shared" si="2"/>
        <v/>
      </c>
      <c r="K47" s="68" t="str">
        <f t="shared" si="3"/>
        <v/>
      </c>
      <c r="L47" s="68" t="str">
        <f t="shared" si="4"/>
        <v/>
      </c>
      <c r="M47" s="64" t="str">
        <f t="shared" si="5"/>
        <v/>
      </c>
      <c r="N47" s="64" t="str">
        <f>IF(J47="","",(COUNTIF($J$2:J47,$J$2:J47)))</f>
        <v/>
      </c>
      <c r="O47" s="68" t="s">
        <v>268</v>
      </c>
      <c r="R47" s="64">
        <v>45</v>
      </c>
      <c r="S47" s="64" t="str">
        <f t="shared" si="7"/>
        <v/>
      </c>
      <c r="T47" s="68" t="str">
        <f t="shared" si="8"/>
        <v/>
      </c>
      <c r="U47" s="64" t="str">
        <f t="shared" si="9"/>
        <v/>
      </c>
      <c r="V47" s="68" t="str">
        <f t="shared" si="10"/>
        <v/>
      </c>
      <c r="W47" s="68" t="str">
        <f t="shared" si="11"/>
        <v/>
      </c>
    </row>
    <row r="48" spans="1:23">
      <c r="A48" s="64">
        <v>46</v>
      </c>
      <c r="B48" s="64" t="s">
        <v>242</v>
      </c>
      <c r="C48" s="64" t="str">
        <f>IF(【個】中学男子!D20="","",【個】中学男子!D20&amp;"　"&amp;【個】中学男子!E20)</f>
        <v/>
      </c>
      <c r="D48" s="68" t="str">
        <f>IF(【個】中学男子!D20="","",【個】中学男子!H20)</f>
        <v/>
      </c>
      <c r="E48" s="68" t="str">
        <f t="shared" si="13"/>
        <v/>
      </c>
      <c r="G48" s="64">
        <v>46</v>
      </c>
      <c r="H48" s="64" t="str">
        <f>IF(N48=1,MAX(H$3:H47)+1,"")</f>
        <v/>
      </c>
      <c r="I48" s="64" t="str">
        <f t="shared" si="1"/>
        <v/>
      </c>
      <c r="J48" s="64" t="str">
        <f t="shared" si="2"/>
        <v/>
      </c>
      <c r="K48" s="68" t="str">
        <f t="shared" si="3"/>
        <v/>
      </c>
      <c r="L48" s="68" t="str">
        <f t="shared" si="4"/>
        <v/>
      </c>
      <c r="M48" s="64" t="str">
        <f t="shared" si="5"/>
        <v/>
      </c>
      <c r="N48" s="64" t="str">
        <f>IF(J48="","",(COUNTIF($J$2:J48,$J$2:J48)))</f>
        <v/>
      </c>
      <c r="O48" s="68" t="s">
        <v>268</v>
      </c>
      <c r="R48" s="64">
        <v>46</v>
      </c>
      <c r="S48" s="64" t="str">
        <f t="shared" si="7"/>
        <v/>
      </c>
      <c r="T48" s="68" t="str">
        <f t="shared" si="8"/>
        <v/>
      </c>
      <c r="U48" s="64" t="str">
        <f t="shared" si="9"/>
        <v/>
      </c>
      <c r="V48" s="68" t="str">
        <f t="shared" si="10"/>
        <v/>
      </c>
      <c r="W48" s="68" t="str">
        <f t="shared" si="11"/>
        <v/>
      </c>
    </row>
    <row r="49" spans="1:23">
      <c r="A49" s="64">
        <v>47</v>
      </c>
      <c r="B49" s="64" t="s">
        <v>242</v>
      </c>
      <c r="C49" s="64" t="str">
        <f>IF(【個】中学男子!D21="","",【個】中学男子!D21&amp;"　"&amp;【個】中学男子!E21)</f>
        <v/>
      </c>
      <c r="D49" s="68" t="str">
        <f>IF(【個】中学男子!D21="","",【個】中学男子!H21)</f>
        <v/>
      </c>
      <c r="E49" s="68" t="str">
        <f t="shared" si="13"/>
        <v/>
      </c>
      <c r="G49" s="64">
        <v>47</v>
      </c>
      <c r="H49" s="64" t="str">
        <f>IF(N49=1,MAX(H$3:H48)+1,"")</f>
        <v/>
      </c>
      <c r="I49" s="64" t="str">
        <f t="shared" si="1"/>
        <v/>
      </c>
      <c r="J49" s="64" t="str">
        <f t="shared" si="2"/>
        <v/>
      </c>
      <c r="K49" s="68" t="str">
        <f t="shared" si="3"/>
        <v/>
      </c>
      <c r="L49" s="68" t="str">
        <f t="shared" si="4"/>
        <v/>
      </c>
      <c r="M49" s="64" t="str">
        <f t="shared" si="5"/>
        <v/>
      </c>
      <c r="N49" s="64" t="str">
        <f>IF(J49="","",(COUNTIF($J$2:J49,$J$2:J49)))</f>
        <v/>
      </c>
      <c r="O49" s="68" t="s">
        <v>268</v>
      </c>
      <c r="R49" s="64">
        <v>47</v>
      </c>
      <c r="S49" s="64" t="str">
        <f t="shared" si="7"/>
        <v/>
      </c>
      <c r="T49" s="68" t="str">
        <f t="shared" si="8"/>
        <v/>
      </c>
      <c r="U49" s="64" t="str">
        <f t="shared" si="9"/>
        <v/>
      </c>
      <c r="V49" s="68" t="str">
        <f t="shared" si="10"/>
        <v/>
      </c>
      <c r="W49" s="68" t="str">
        <f t="shared" si="11"/>
        <v/>
      </c>
    </row>
    <row r="50" spans="1:23">
      <c r="A50" s="64">
        <v>48</v>
      </c>
      <c r="B50" s="64" t="s">
        <v>242</v>
      </c>
      <c r="C50" s="64" t="str">
        <f>IF(【個】中学男子!D22="","",【個】中学男子!D22&amp;"　"&amp;【個】中学男子!E22)</f>
        <v/>
      </c>
      <c r="D50" s="68" t="str">
        <f>IF(【個】中学男子!D22="","",【個】中学男子!H22)</f>
        <v/>
      </c>
      <c r="E50" s="68" t="str">
        <f t="shared" si="13"/>
        <v/>
      </c>
      <c r="G50" s="64">
        <v>48</v>
      </c>
      <c r="H50" s="64" t="str">
        <f>IF(N50=1,MAX(H$3:H49)+1,"")</f>
        <v/>
      </c>
      <c r="I50" s="64" t="str">
        <f t="shared" si="1"/>
        <v/>
      </c>
      <c r="J50" s="64" t="str">
        <f t="shared" si="2"/>
        <v/>
      </c>
      <c r="K50" s="68" t="str">
        <f t="shared" si="3"/>
        <v/>
      </c>
      <c r="L50" s="68" t="str">
        <f t="shared" si="4"/>
        <v/>
      </c>
      <c r="M50" s="64" t="str">
        <f t="shared" si="5"/>
        <v/>
      </c>
      <c r="N50" s="64" t="str">
        <f>IF(J50="","",(COUNTIF($J$2:J50,$J$2:J50)))</f>
        <v/>
      </c>
      <c r="O50" s="68" t="s">
        <v>268</v>
      </c>
      <c r="R50" s="64">
        <v>48</v>
      </c>
      <c r="S50" s="64" t="str">
        <f t="shared" si="7"/>
        <v/>
      </c>
      <c r="T50" s="68" t="str">
        <f t="shared" si="8"/>
        <v/>
      </c>
      <c r="U50" s="64" t="str">
        <f t="shared" si="9"/>
        <v/>
      </c>
      <c r="V50" s="68" t="str">
        <f t="shared" si="10"/>
        <v/>
      </c>
      <c r="W50" s="68" t="str">
        <f t="shared" si="11"/>
        <v/>
      </c>
    </row>
    <row r="51" spans="1:23">
      <c r="A51" s="64">
        <v>49</v>
      </c>
      <c r="B51" s="64" t="s">
        <v>242</v>
      </c>
      <c r="C51" s="64" t="str">
        <f>IF(【個】中学男子!D23="","",【個】中学男子!D23&amp;"　"&amp;【個】中学男子!E23)</f>
        <v/>
      </c>
      <c r="D51" s="68" t="str">
        <f>IF(【個】中学男子!D23="","",【個】中学男子!H23)</f>
        <v/>
      </c>
      <c r="E51" s="68" t="str">
        <f t="shared" si="13"/>
        <v/>
      </c>
      <c r="G51" s="64">
        <v>49</v>
      </c>
      <c r="H51" s="64" t="str">
        <f>IF(N51=1,MAX(H$3:H50)+1,"")</f>
        <v/>
      </c>
      <c r="I51" s="64" t="str">
        <f t="shared" si="1"/>
        <v/>
      </c>
      <c r="J51" s="64" t="str">
        <f t="shared" si="2"/>
        <v/>
      </c>
      <c r="K51" s="68" t="str">
        <f t="shared" si="3"/>
        <v/>
      </c>
      <c r="L51" s="68" t="str">
        <f t="shared" si="4"/>
        <v/>
      </c>
      <c r="M51" s="64" t="str">
        <f t="shared" si="5"/>
        <v/>
      </c>
      <c r="N51" s="64" t="str">
        <f>IF(J51="","",(COUNTIF($J$2:J51,$J$2:J51)))</f>
        <v/>
      </c>
      <c r="O51" s="68" t="s">
        <v>268</v>
      </c>
      <c r="R51" s="64">
        <v>49</v>
      </c>
      <c r="S51" s="64" t="str">
        <f t="shared" si="7"/>
        <v/>
      </c>
      <c r="T51" s="68" t="str">
        <f t="shared" si="8"/>
        <v/>
      </c>
      <c r="U51" s="64" t="str">
        <f t="shared" si="9"/>
        <v/>
      </c>
      <c r="V51" s="68" t="str">
        <f t="shared" si="10"/>
        <v/>
      </c>
      <c r="W51" s="68" t="str">
        <f t="shared" si="11"/>
        <v/>
      </c>
    </row>
    <row r="52" spans="1:23">
      <c r="A52" s="64">
        <v>50</v>
      </c>
      <c r="B52" s="64" t="s">
        <v>242</v>
      </c>
      <c r="C52" s="64" t="str">
        <f>IF(【個】中学男子!D24="","",【個】中学男子!D24&amp;"　"&amp;【個】中学男子!E24)</f>
        <v/>
      </c>
      <c r="D52" s="68" t="str">
        <f>IF(【個】中学男子!D24="","",【個】中学男子!H24)</f>
        <v/>
      </c>
      <c r="E52" s="68" t="str">
        <f t="shared" si="13"/>
        <v/>
      </c>
      <c r="G52" s="64">
        <v>50</v>
      </c>
      <c r="H52" s="64" t="str">
        <f>IF(N52=1,MAX(H$3:H51)+1,"")</f>
        <v/>
      </c>
      <c r="I52" s="64" t="str">
        <f t="shared" si="1"/>
        <v/>
      </c>
      <c r="J52" s="64" t="str">
        <f t="shared" si="2"/>
        <v/>
      </c>
      <c r="K52" s="68" t="str">
        <f t="shared" si="3"/>
        <v/>
      </c>
      <c r="L52" s="68" t="str">
        <f t="shared" si="4"/>
        <v/>
      </c>
      <c r="M52" s="64" t="str">
        <f t="shared" si="5"/>
        <v/>
      </c>
      <c r="N52" s="64" t="str">
        <f>IF(J52="","",(COUNTIF($J$2:J52,$J$2:J52)))</f>
        <v/>
      </c>
      <c r="O52" s="68" t="s">
        <v>268</v>
      </c>
      <c r="R52" s="64">
        <v>50</v>
      </c>
      <c r="S52" s="64" t="str">
        <f t="shared" si="7"/>
        <v/>
      </c>
      <c r="T52" s="68" t="str">
        <f t="shared" si="8"/>
        <v/>
      </c>
      <c r="U52" s="64" t="str">
        <f t="shared" si="9"/>
        <v/>
      </c>
      <c r="V52" s="68" t="str">
        <f t="shared" si="10"/>
        <v/>
      </c>
      <c r="W52" s="68" t="str">
        <f t="shared" si="11"/>
        <v/>
      </c>
    </row>
    <row r="53" spans="1:23">
      <c r="A53" s="64">
        <v>51</v>
      </c>
      <c r="B53" s="64" t="s">
        <v>242</v>
      </c>
      <c r="C53" s="64" t="str">
        <f>IF(【個】中学男子!D25="","",【個】中学男子!D25&amp;"　"&amp;【個】中学男子!E25)</f>
        <v/>
      </c>
      <c r="D53" s="68" t="str">
        <f>IF(【個】中学男子!D25="","",【個】中学男子!H25)</f>
        <v/>
      </c>
      <c r="E53" s="68" t="str">
        <f t="shared" si="13"/>
        <v/>
      </c>
      <c r="G53" s="64">
        <v>51</v>
      </c>
      <c r="H53" s="64" t="str">
        <f>IF(N53=1,MAX(H$3:H52)+1,"")</f>
        <v/>
      </c>
      <c r="I53" s="64" t="str">
        <f t="shared" si="1"/>
        <v/>
      </c>
      <c r="J53" s="64" t="str">
        <f t="shared" si="2"/>
        <v/>
      </c>
      <c r="K53" s="68" t="str">
        <f t="shared" si="3"/>
        <v/>
      </c>
      <c r="L53" s="68" t="str">
        <f t="shared" si="4"/>
        <v/>
      </c>
      <c r="M53" s="64" t="str">
        <f t="shared" si="5"/>
        <v/>
      </c>
      <c r="N53" s="64" t="str">
        <f>IF(J53="","",(COUNTIF($J$2:J53,$J$2:J53)))</f>
        <v/>
      </c>
      <c r="O53" s="68" t="s">
        <v>268</v>
      </c>
      <c r="R53" s="64">
        <v>51</v>
      </c>
      <c r="S53" s="64" t="str">
        <f t="shared" si="7"/>
        <v/>
      </c>
      <c r="T53" s="68" t="str">
        <f t="shared" si="8"/>
        <v/>
      </c>
      <c r="U53" s="64" t="str">
        <f t="shared" si="9"/>
        <v/>
      </c>
      <c r="V53" s="68" t="str">
        <f t="shared" si="10"/>
        <v/>
      </c>
      <c r="W53" s="68" t="str">
        <f t="shared" si="11"/>
        <v/>
      </c>
    </row>
    <row r="54" spans="1:23">
      <c r="A54" s="64">
        <v>52</v>
      </c>
      <c r="B54" s="64" t="s">
        <v>242</v>
      </c>
      <c r="C54" s="64" t="str">
        <f>IF(【個】中学男子!D26="","",【個】中学男子!D26&amp;"　"&amp;【個】中学男子!E26)</f>
        <v/>
      </c>
      <c r="D54" s="68" t="str">
        <f>IF(【個】中学男子!D26="","",【個】中学男子!H26)</f>
        <v/>
      </c>
      <c r="E54" s="68" t="str">
        <f t="shared" si="13"/>
        <v/>
      </c>
      <c r="G54" s="64">
        <v>52</v>
      </c>
      <c r="H54" s="64" t="str">
        <f>IF(N54=1,MAX(H$3:H53)+1,"")</f>
        <v/>
      </c>
      <c r="I54" s="64" t="str">
        <f t="shared" si="1"/>
        <v/>
      </c>
      <c r="J54" s="64" t="str">
        <f t="shared" si="2"/>
        <v/>
      </c>
      <c r="K54" s="68" t="str">
        <f t="shared" si="3"/>
        <v/>
      </c>
      <c r="L54" s="68" t="str">
        <f t="shared" si="4"/>
        <v/>
      </c>
      <c r="M54" s="64" t="str">
        <f t="shared" si="5"/>
        <v/>
      </c>
      <c r="N54" s="64" t="str">
        <f>IF(J54="","",(COUNTIF($J$2:J54,$J$2:J54)))</f>
        <v/>
      </c>
      <c r="O54" s="68" t="s">
        <v>268</v>
      </c>
      <c r="R54" s="64">
        <v>52</v>
      </c>
      <c r="S54" s="64" t="str">
        <f t="shared" si="7"/>
        <v/>
      </c>
      <c r="T54" s="68" t="str">
        <f t="shared" si="8"/>
        <v/>
      </c>
      <c r="U54" s="64" t="str">
        <f t="shared" si="9"/>
        <v/>
      </c>
      <c r="V54" s="68" t="str">
        <f t="shared" si="10"/>
        <v/>
      </c>
      <c r="W54" s="68" t="str">
        <f t="shared" si="11"/>
        <v/>
      </c>
    </row>
    <row r="55" spans="1:23">
      <c r="A55" s="64">
        <v>53</v>
      </c>
      <c r="B55" s="64" t="s">
        <v>242</v>
      </c>
      <c r="C55" s="64" t="str">
        <f>IF(【個】中学男子!D27="","",【個】中学男子!D27&amp;"　"&amp;【個】中学男子!E27)</f>
        <v/>
      </c>
      <c r="D55" s="68" t="str">
        <f>IF(【個】中学男子!D27="","",【個】中学男子!H27)</f>
        <v/>
      </c>
      <c r="E55" s="68" t="str">
        <f t="shared" si="13"/>
        <v/>
      </c>
      <c r="G55" s="64">
        <v>53</v>
      </c>
      <c r="H55" s="64" t="str">
        <f>IF(N55=1,MAX(H$3:H54)+1,"")</f>
        <v/>
      </c>
      <c r="I55" s="64" t="str">
        <f t="shared" si="1"/>
        <v/>
      </c>
      <c r="J55" s="64" t="str">
        <f t="shared" si="2"/>
        <v/>
      </c>
      <c r="K55" s="68" t="str">
        <f t="shared" si="3"/>
        <v/>
      </c>
      <c r="L55" s="68" t="str">
        <f t="shared" si="4"/>
        <v/>
      </c>
      <c r="M55" s="64" t="str">
        <f t="shared" si="5"/>
        <v/>
      </c>
      <c r="N55" s="64" t="str">
        <f>IF(J55="","",(COUNTIF($J$2:J55,$J$2:J55)))</f>
        <v/>
      </c>
      <c r="O55" s="68" t="s">
        <v>268</v>
      </c>
      <c r="R55" s="64">
        <v>53</v>
      </c>
      <c r="S55" s="64" t="str">
        <f t="shared" si="7"/>
        <v/>
      </c>
      <c r="T55" s="68" t="str">
        <f t="shared" si="8"/>
        <v/>
      </c>
      <c r="U55" s="64" t="str">
        <f t="shared" si="9"/>
        <v/>
      </c>
      <c r="V55" s="68" t="str">
        <f t="shared" si="10"/>
        <v/>
      </c>
      <c r="W55" s="68" t="str">
        <f t="shared" si="11"/>
        <v/>
      </c>
    </row>
    <row r="56" spans="1:23">
      <c r="A56" s="64">
        <v>54</v>
      </c>
      <c r="B56" s="64" t="s">
        <v>242</v>
      </c>
      <c r="C56" s="64" t="str">
        <f>IF(【個】中学男子!D28="","",【個】中学男子!D28&amp;"　"&amp;【個】中学男子!E28)</f>
        <v/>
      </c>
      <c r="D56" s="68" t="str">
        <f>IF(【個】中学男子!D28="","",【個】中学男子!H28)</f>
        <v/>
      </c>
      <c r="E56" s="68" t="str">
        <f t="shared" si="13"/>
        <v/>
      </c>
      <c r="G56" s="64">
        <v>54</v>
      </c>
      <c r="H56" s="64" t="str">
        <f>IF(N56=1,MAX(H$3:H55)+1,"")</f>
        <v/>
      </c>
      <c r="I56" s="64" t="str">
        <f t="shared" si="1"/>
        <v/>
      </c>
      <c r="J56" s="64" t="str">
        <f t="shared" si="2"/>
        <v/>
      </c>
      <c r="K56" s="68" t="str">
        <f t="shared" si="3"/>
        <v/>
      </c>
      <c r="L56" s="68" t="str">
        <f t="shared" si="4"/>
        <v/>
      </c>
      <c r="M56" s="64" t="str">
        <f t="shared" si="5"/>
        <v/>
      </c>
      <c r="N56" s="64" t="str">
        <f>IF(J56="","",(COUNTIF($J$2:J56,$J$2:J56)))</f>
        <v/>
      </c>
      <c r="O56" s="68" t="s">
        <v>268</v>
      </c>
      <c r="R56" s="64">
        <v>54</v>
      </c>
      <c r="S56" s="64" t="str">
        <f t="shared" si="7"/>
        <v/>
      </c>
      <c r="T56" s="68" t="str">
        <f t="shared" si="8"/>
        <v/>
      </c>
      <c r="U56" s="64" t="str">
        <f t="shared" si="9"/>
        <v/>
      </c>
      <c r="V56" s="68" t="str">
        <f t="shared" si="10"/>
        <v/>
      </c>
      <c r="W56" s="68" t="str">
        <f t="shared" si="11"/>
        <v/>
      </c>
    </row>
    <row r="57" spans="1:23">
      <c r="A57" s="64">
        <v>55</v>
      </c>
      <c r="B57" s="64" t="s">
        <v>242</v>
      </c>
      <c r="C57" s="64" t="str">
        <f>IF(【個】中学男子!D29="","",【個】中学男子!D29&amp;"　"&amp;【個】中学男子!E29)</f>
        <v/>
      </c>
      <c r="D57" s="68" t="str">
        <f>IF(【個】中学男子!D29="","",【個】中学男子!H29)</f>
        <v/>
      </c>
      <c r="E57" s="68" t="str">
        <f t="shared" si="13"/>
        <v/>
      </c>
      <c r="G57" s="64">
        <v>55</v>
      </c>
      <c r="H57" s="64" t="str">
        <f>IF(N57=1,MAX(H$3:H56)+1,"")</f>
        <v/>
      </c>
      <c r="I57" s="64" t="str">
        <f t="shared" si="1"/>
        <v/>
      </c>
      <c r="J57" s="64" t="str">
        <f t="shared" si="2"/>
        <v/>
      </c>
      <c r="K57" s="68" t="str">
        <f t="shared" si="3"/>
        <v/>
      </c>
      <c r="L57" s="68" t="str">
        <f t="shared" si="4"/>
        <v/>
      </c>
      <c r="M57" s="64" t="str">
        <f t="shared" si="5"/>
        <v/>
      </c>
      <c r="N57" s="64" t="str">
        <f>IF(J57="","",(COUNTIF($J$2:J57,$J$2:J57)))</f>
        <v/>
      </c>
      <c r="O57" s="68" t="s">
        <v>268</v>
      </c>
      <c r="R57" s="64">
        <v>55</v>
      </c>
      <c r="S57" s="64" t="str">
        <f t="shared" si="7"/>
        <v/>
      </c>
      <c r="T57" s="68" t="str">
        <f t="shared" si="8"/>
        <v/>
      </c>
      <c r="U57" s="64" t="str">
        <f t="shared" si="9"/>
        <v/>
      </c>
      <c r="V57" s="68" t="str">
        <f t="shared" si="10"/>
        <v/>
      </c>
      <c r="W57" s="68" t="str">
        <f t="shared" si="11"/>
        <v/>
      </c>
    </row>
    <row r="58" spans="1:23">
      <c r="A58" s="64">
        <v>56</v>
      </c>
      <c r="B58" s="64" t="s">
        <v>242</v>
      </c>
      <c r="C58" s="64" t="str">
        <f>IF(【個】中学男子!D30="","",【個】中学男子!D30&amp;"　"&amp;【個】中学男子!E30)</f>
        <v/>
      </c>
      <c r="D58" s="68" t="str">
        <f>IF(【個】中学男子!D30="","",【個】中学男子!H30)</f>
        <v/>
      </c>
      <c r="E58" s="68" t="str">
        <f t="shared" si="13"/>
        <v/>
      </c>
      <c r="G58" s="64">
        <v>56</v>
      </c>
      <c r="H58" s="64" t="str">
        <f>IF(N58=1,MAX(H$3:H57)+1,"")</f>
        <v/>
      </c>
      <c r="I58" s="64" t="str">
        <f t="shared" si="1"/>
        <v/>
      </c>
      <c r="J58" s="64" t="str">
        <f t="shared" si="2"/>
        <v/>
      </c>
      <c r="K58" s="68" t="str">
        <f t="shared" si="3"/>
        <v/>
      </c>
      <c r="L58" s="68" t="str">
        <f t="shared" si="4"/>
        <v/>
      </c>
      <c r="M58" s="64" t="str">
        <f t="shared" si="5"/>
        <v/>
      </c>
      <c r="N58" s="64" t="str">
        <f>IF(J58="","",(COUNTIF($J$2:J58,$J$2:J58)))</f>
        <v/>
      </c>
      <c r="O58" s="68" t="s">
        <v>268</v>
      </c>
      <c r="R58" s="64">
        <v>56</v>
      </c>
      <c r="S58" s="64" t="str">
        <f t="shared" si="7"/>
        <v/>
      </c>
      <c r="T58" s="68" t="str">
        <f t="shared" si="8"/>
        <v/>
      </c>
      <c r="U58" s="64" t="str">
        <f t="shared" si="9"/>
        <v/>
      </c>
      <c r="V58" s="68" t="str">
        <f t="shared" si="10"/>
        <v/>
      </c>
      <c r="W58" s="68" t="str">
        <f t="shared" si="11"/>
        <v/>
      </c>
    </row>
    <row r="59" spans="1:23">
      <c r="A59" s="64">
        <v>57</v>
      </c>
      <c r="B59" s="64" t="s">
        <v>242</v>
      </c>
      <c r="C59" s="64" t="str">
        <f>IF(【個】中学男子!D31="","",【個】中学男子!D31&amp;"　"&amp;【個】中学男子!E31)</f>
        <v/>
      </c>
      <c r="D59" s="68" t="str">
        <f>IF(【個】中学男子!D31="","",【個】中学男子!H31)</f>
        <v/>
      </c>
      <c r="E59" s="68" t="str">
        <f t="shared" si="13"/>
        <v/>
      </c>
      <c r="G59" s="64">
        <v>57</v>
      </c>
      <c r="H59" s="64" t="str">
        <f>IF(N59=1,MAX(H$3:H58)+1,"")</f>
        <v/>
      </c>
      <c r="I59" s="64" t="str">
        <f t="shared" si="1"/>
        <v/>
      </c>
      <c r="J59" s="64" t="str">
        <f t="shared" si="2"/>
        <v/>
      </c>
      <c r="K59" s="68" t="str">
        <f t="shared" si="3"/>
        <v/>
      </c>
      <c r="L59" s="68" t="str">
        <f t="shared" si="4"/>
        <v/>
      </c>
      <c r="M59" s="64" t="str">
        <f t="shared" si="5"/>
        <v/>
      </c>
      <c r="N59" s="64" t="str">
        <f>IF(J59="","",(COUNTIF($J$2:J59,$J$2:J59)))</f>
        <v/>
      </c>
      <c r="O59" s="68" t="s">
        <v>268</v>
      </c>
      <c r="R59" s="64">
        <v>57</v>
      </c>
      <c r="S59" s="64" t="str">
        <f t="shared" si="7"/>
        <v/>
      </c>
      <c r="T59" s="68" t="str">
        <f t="shared" si="8"/>
        <v/>
      </c>
      <c r="U59" s="64" t="str">
        <f t="shared" si="9"/>
        <v/>
      </c>
      <c r="V59" s="68" t="str">
        <f t="shared" si="10"/>
        <v/>
      </c>
      <c r="W59" s="68" t="str">
        <f t="shared" si="11"/>
        <v/>
      </c>
    </row>
    <row r="60" spans="1:23">
      <c r="A60" s="64">
        <v>58</v>
      </c>
      <c r="B60" s="64" t="s">
        <v>242</v>
      </c>
      <c r="C60" s="64" t="str">
        <f>IF(【個】中学男子!D32="","",【個】中学男子!D32&amp;"　"&amp;【個】中学男子!E32)</f>
        <v/>
      </c>
      <c r="D60" s="68" t="str">
        <f>IF(【個】中学男子!D32="","",【個】中学男子!H32)</f>
        <v/>
      </c>
      <c r="E60" s="68" t="str">
        <f t="shared" si="13"/>
        <v/>
      </c>
      <c r="G60" s="64">
        <v>58</v>
      </c>
      <c r="H60" s="64" t="str">
        <f>IF(N60=1,MAX(H$3:H59)+1,"")</f>
        <v/>
      </c>
      <c r="I60" s="64" t="str">
        <f t="shared" si="1"/>
        <v/>
      </c>
      <c r="J60" s="64" t="str">
        <f t="shared" si="2"/>
        <v/>
      </c>
      <c r="K60" s="68" t="str">
        <f t="shared" si="3"/>
        <v/>
      </c>
      <c r="L60" s="68" t="str">
        <f t="shared" si="4"/>
        <v/>
      </c>
      <c r="M60" s="64" t="str">
        <f t="shared" si="5"/>
        <v/>
      </c>
      <c r="N60" s="64" t="str">
        <f>IF(J60="","",(COUNTIF($J$2:J60,$J$2:J60)))</f>
        <v/>
      </c>
      <c r="O60" s="68" t="s">
        <v>268</v>
      </c>
      <c r="R60" s="64">
        <v>58</v>
      </c>
      <c r="S60" s="64" t="str">
        <f t="shared" si="7"/>
        <v/>
      </c>
      <c r="T60" s="68" t="str">
        <f t="shared" si="8"/>
        <v/>
      </c>
      <c r="U60" s="64" t="str">
        <f t="shared" si="9"/>
        <v/>
      </c>
      <c r="V60" s="68" t="str">
        <f t="shared" si="10"/>
        <v/>
      </c>
      <c r="W60" s="68" t="str">
        <f t="shared" si="11"/>
        <v/>
      </c>
    </row>
    <row r="61" spans="1:23">
      <c r="A61" s="64">
        <v>59</v>
      </c>
      <c r="B61" s="64" t="s">
        <v>242</v>
      </c>
      <c r="C61" s="64" t="str">
        <f>IF(【個】中学男子!D33="","",【個】中学男子!D33&amp;"　"&amp;【個】中学男子!E33)</f>
        <v/>
      </c>
      <c r="D61" s="68" t="str">
        <f>IF(【個】中学男子!D33="","",【個】中学男子!H33)</f>
        <v/>
      </c>
      <c r="E61" s="68" t="str">
        <f t="shared" si="13"/>
        <v/>
      </c>
      <c r="G61" s="64">
        <v>59</v>
      </c>
      <c r="H61" s="64" t="str">
        <f>IF(N61=1,MAX(H$3:H60)+1,"")</f>
        <v/>
      </c>
      <c r="I61" s="64" t="str">
        <f t="shared" si="1"/>
        <v/>
      </c>
      <c r="J61" s="64" t="str">
        <f t="shared" si="2"/>
        <v/>
      </c>
      <c r="K61" s="68" t="str">
        <f t="shared" si="3"/>
        <v/>
      </c>
      <c r="L61" s="68" t="str">
        <f t="shared" si="4"/>
        <v/>
      </c>
      <c r="M61" s="64" t="str">
        <f t="shared" si="5"/>
        <v/>
      </c>
      <c r="N61" s="64" t="str">
        <f>IF(J61="","",(COUNTIF($J$2:J61,$J$2:J61)))</f>
        <v/>
      </c>
      <c r="O61" s="68" t="s">
        <v>268</v>
      </c>
      <c r="R61" s="64">
        <v>59</v>
      </c>
      <c r="S61" s="64" t="str">
        <f t="shared" si="7"/>
        <v/>
      </c>
      <c r="T61" s="68" t="str">
        <f t="shared" si="8"/>
        <v/>
      </c>
      <c r="U61" s="64" t="str">
        <f t="shared" si="9"/>
        <v/>
      </c>
      <c r="V61" s="68" t="str">
        <f t="shared" si="10"/>
        <v/>
      </c>
      <c r="W61" s="68" t="str">
        <f t="shared" si="11"/>
        <v/>
      </c>
    </row>
    <row r="62" spans="1:23">
      <c r="A62" s="82">
        <v>60</v>
      </c>
      <c r="B62" s="82" t="s">
        <v>242</v>
      </c>
      <c r="C62" s="82" t="str">
        <f>IF(【個】中学男子!D34="","",【個】中学男子!D34&amp;"　"&amp;【個】中学男子!E34)</f>
        <v/>
      </c>
      <c r="D62" s="83" t="str">
        <f>IF(【個】中学男子!D34="","",【個】中学男子!H34)</f>
        <v/>
      </c>
      <c r="E62" s="83" t="str">
        <f t="shared" si="13"/>
        <v/>
      </c>
      <c r="G62" s="64">
        <v>60</v>
      </c>
      <c r="H62" s="64" t="str">
        <f>IF(N62=1,MAX(H$3:H61)+1,"")</f>
        <v/>
      </c>
      <c r="I62" s="64" t="str">
        <f t="shared" si="1"/>
        <v/>
      </c>
      <c r="J62" s="64" t="str">
        <f t="shared" si="2"/>
        <v/>
      </c>
      <c r="K62" s="68" t="str">
        <f t="shared" si="3"/>
        <v/>
      </c>
      <c r="L62" s="68" t="str">
        <f t="shared" si="4"/>
        <v/>
      </c>
      <c r="M62" s="64" t="str">
        <f t="shared" si="5"/>
        <v/>
      </c>
      <c r="N62" s="64" t="str">
        <f>IF(J62="","",(COUNTIF($J$2:J62,$J$2:J62)))</f>
        <v/>
      </c>
      <c r="O62" s="68" t="s">
        <v>268</v>
      </c>
      <c r="R62" s="64">
        <v>60</v>
      </c>
      <c r="S62" s="64" t="str">
        <f t="shared" si="7"/>
        <v/>
      </c>
      <c r="T62" s="68" t="str">
        <f t="shared" si="8"/>
        <v/>
      </c>
      <c r="U62" s="64" t="str">
        <f t="shared" si="9"/>
        <v/>
      </c>
      <c r="V62" s="68" t="str">
        <f t="shared" si="10"/>
        <v/>
      </c>
      <c r="W62" s="68" t="str">
        <f t="shared" si="11"/>
        <v/>
      </c>
    </row>
    <row r="63" spans="1:23">
      <c r="A63" s="64">
        <v>61</v>
      </c>
      <c r="B63" s="64" t="s">
        <v>243</v>
      </c>
      <c r="C63" s="64" t="str">
        <f>IF(【個】中学女子!D15="","",【個】中学女子!D15&amp;"　"&amp;【個】中学女子!E15)</f>
        <v/>
      </c>
      <c r="D63" s="68" t="str">
        <f>IF(【個】中学女子!D15="","",【個】中学女子!H15)</f>
        <v/>
      </c>
      <c r="E63" s="68" t="str">
        <f t="shared" si="13"/>
        <v/>
      </c>
      <c r="G63" s="64">
        <v>61</v>
      </c>
      <c r="H63" s="64" t="str">
        <f>IF(N63=1,MAX(H$3:H62)+1,"")</f>
        <v/>
      </c>
      <c r="I63" s="64" t="str">
        <f t="shared" si="1"/>
        <v/>
      </c>
      <c r="J63" s="64" t="str">
        <f t="shared" si="2"/>
        <v/>
      </c>
      <c r="K63" s="68" t="str">
        <f t="shared" si="3"/>
        <v/>
      </c>
      <c r="L63" s="68" t="str">
        <f t="shared" si="4"/>
        <v/>
      </c>
      <c r="M63" s="64" t="str">
        <f t="shared" si="5"/>
        <v/>
      </c>
      <c r="N63" s="64" t="str">
        <f>IF(J63="","",(COUNTIF($J$2:J63,$J$2:J63)))</f>
        <v/>
      </c>
      <c r="O63" s="68" t="s">
        <v>268</v>
      </c>
      <c r="R63" s="64">
        <v>61</v>
      </c>
      <c r="S63" s="64" t="str">
        <f t="shared" si="7"/>
        <v/>
      </c>
      <c r="T63" s="68" t="str">
        <f t="shared" si="8"/>
        <v/>
      </c>
      <c r="U63" s="64" t="str">
        <f t="shared" si="9"/>
        <v/>
      </c>
      <c r="V63" s="68" t="str">
        <f t="shared" si="10"/>
        <v/>
      </c>
      <c r="W63" s="68" t="str">
        <f t="shared" si="11"/>
        <v/>
      </c>
    </row>
    <row r="64" spans="1:23">
      <c r="A64" s="64">
        <v>62</v>
      </c>
      <c r="B64" s="64" t="s">
        <v>243</v>
      </c>
      <c r="C64" s="64" t="str">
        <f>IF(【個】中学女子!D16="","",【個】中学女子!D16&amp;"　"&amp;【個】中学女子!E16)</f>
        <v/>
      </c>
      <c r="D64" s="68" t="str">
        <f>IF(【個】中学女子!D16="","",【個】中学女子!H16)</f>
        <v/>
      </c>
      <c r="E64" s="68" t="str">
        <f t="shared" ref="E64:E83" si="14">IF(C64="","",0)</f>
        <v/>
      </c>
      <c r="G64" s="64">
        <v>62</v>
      </c>
      <c r="H64" s="64" t="str">
        <f>IF(N64=1,MAX(H$3:H63)+1,"")</f>
        <v/>
      </c>
      <c r="I64" s="64" t="str">
        <f t="shared" si="1"/>
        <v/>
      </c>
      <c r="J64" s="64" t="str">
        <f t="shared" si="2"/>
        <v/>
      </c>
      <c r="K64" s="68" t="str">
        <f t="shared" si="3"/>
        <v/>
      </c>
      <c r="L64" s="68" t="str">
        <f t="shared" si="4"/>
        <v/>
      </c>
      <c r="M64" s="64" t="str">
        <f t="shared" si="5"/>
        <v/>
      </c>
      <c r="N64" s="64" t="str">
        <f>IF(J64="","",(COUNTIF($J$2:J64,$J$2:J64)))</f>
        <v/>
      </c>
      <c r="O64" s="68" t="s">
        <v>268</v>
      </c>
      <c r="R64" s="64">
        <v>62</v>
      </c>
      <c r="S64" s="64" t="str">
        <f t="shared" si="7"/>
        <v/>
      </c>
      <c r="T64" s="68" t="str">
        <f t="shared" si="8"/>
        <v/>
      </c>
      <c r="U64" s="64" t="str">
        <f t="shared" si="9"/>
        <v/>
      </c>
      <c r="V64" s="68" t="str">
        <f t="shared" si="10"/>
        <v/>
      </c>
      <c r="W64" s="68" t="str">
        <f t="shared" si="11"/>
        <v/>
      </c>
    </row>
    <row r="65" spans="1:23">
      <c r="A65" s="64">
        <v>63</v>
      </c>
      <c r="B65" s="64" t="s">
        <v>243</v>
      </c>
      <c r="C65" s="64" t="str">
        <f>IF(【個】中学女子!D17="","",【個】中学女子!D17&amp;"　"&amp;【個】中学女子!E17)</f>
        <v/>
      </c>
      <c r="D65" s="68" t="str">
        <f>IF(【個】中学女子!D17="","",【個】中学女子!H17)</f>
        <v/>
      </c>
      <c r="E65" s="68" t="str">
        <f t="shared" si="14"/>
        <v/>
      </c>
      <c r="G65" s="64">
        <v>63</v>
      </c>
      <c r="H65" s="64" t="str">
        <f>IF(N65=1,MAX(H$3:H64)+1,"")</f>
        <v/>
      </c>
      <c r="I65" s="64" t="str">
        <f t="shared" si="1"/>
        <v/>
      </c>
      <c r="J65" s="64" t="str">
        <f t="shared" si="2"/>
        <v/>
      </c>
      <c r="K65" s="68" t="str">
        <f t="shared" si="3"/>
        <v/>
      </c>
      <c r="L65" s="68" t="str">
        <f t="shared" si="4"/>
        <v/>
      </c>
      <c r="M65" s="64" t="str">
        <f t="shared" si="5"/>
        <v/>
      </c>
      <c r="N65" s="64" t="str">
        <f>IF(J65="","",(COUNTIF($J$2:J65,$J$2:J65)))</f>
        <v/>
      </c>
      <c r="O65" s="68" t="s">
        <v>268</v>
      </c>
      <c r="R65" s="64">
        <v>63</v>
      </c>
      <c r="S65" s="64" t="str">
        <f t="shared" si="7"/>
        <v/>
      </c>
      <c r="T65" s="68" t="str">
        <f t="shared" si="8"/>
        <v/>
      </c>
      <c r="U65" s="64" t="str">
        <f t="shared" si="9"/>
        <v/>
      </c>
      <c r="V65" s="68" t="str">
        <f t="shared" si="10"/>
        <v/>
      </c>
      <c r="W65" s="68" t="str">
        <f t="shared" si="11"/>
        <v/>
      </c>
    </row>
    <row r="66" spans="1:23">
      <c r="A66" s="64">
        <v>64</v>
      </c>
      <c r="B66" s="64" t="s">
        <v>243</v>
      </c>
      <c r="C66" s="64" t="str">
        <f>IF(【個】中学女子!D18="","",【個】中学女子!D18&amp;"　"&amp;【個】中学女子!E18)</f>
        <v/>
      </c>
      <c r="D66" s="68" t="str">
        <f>IF(【個】中学女子!D18="","",【個】中学女子!H18)</f>
        <v/>
      </c>
      <c r="E66" s="68" t="str">
        <f t="shared" si="14"/>
        <v/>
      </c>
      <c r="G66" s="64">
        <v>64</v>
      </c>
      <c r="H66" s="64" t="str">
        <f>IF(N66=1,MAX(H$3:H65)+1,"")</f>
        <v/>
      </c>
      <c r="I66" s="64" t="str">
        <f t="shared" si="1"/>
        <v/>
      </c>
      <c r="J66" s="64" t="str">
        <f t="shared" si="2"/>
        <v/>
      </c>
      <c r="K66" s="68" t="str">
        <f t="shared" si="3"/>
        <v/>
      </c>
      <c r="L66" s="68" t="str">
        <f t="shared" si="4"/>
        <v/>
      </c>
      <c r="M66" s="64" t="str">
        <f t="shared" si="5"/>
        <v/>
      </c>
      <c r="N66" s="64" t="str">
        <f>IF(J66="","",(COUNTIF($J$2:J66,$J$2:J66)))</f>
        <v/>
      </c>
      <c r="O66" s="68" t="s">
        <v>268</v>
      </c>
      <c r="R66" s="64">
        <v>64</v>
      </c>
      <c r="S66" s="64" t="str">
        <f t="shared" si="7"/>
        <v/>
      </c>
      <c r="T66" s="68" t="str">
        <f t="shared" si="8"/>
        <v/>
      </c>
      <c r="U66" s="64" t="str">
        <f t="shared" si="9"/>
        <v/>
      </c>
      <c r="V66" s="68" t="str">
        <f t="shared" si="10"/>
        <v/>
      </c>
      <c r="W66" s="68" t="str">
        <f t="shared" si="11"/>
        <v/>
      </c>
    </row>
    <row r="67" spans="1:23">
      <c r="A67" s="64">
        <v>65</v>
      </c>
      <c r="B67" s="64" t="s">
        <v>243</v>
      </c>
      <c r="C67" s="64" t="str">
        <f>IF(【個】中学女子!D19="","",【個】中学女子!D19&amp;"　"&amp;【個】中学女子!E19)</f>
        <v/>
      </c>
      <c r="D67" s="68" t="str">
        <f>IF(【個】中学女子!D19="","",【個】中学女子!H19)</f>
        <v/>
      </c>
      <c r="E67" s="68" t="str">
        <f t="shared" si="14"/>
        <v/>
      </c>
      <c r="G67" s="64">
        <v>65</v>
      </c>
      <c r="H67" s="64" t="str">
        <f>IF(N67=1,MAX(H$3:H66)+1,"")</f>
        <v/>
      </c>
      <c r="I67" s="64" t="str">
        <f t="shared" si="1"/>
        <v/>
      </c>
      <c r="J67" s="64" t="str">
        <f t="shared" si="2"/>
        <v/>
      </c>
      <c r="K67" s="68" t="str">
        <f t="shared" si="3"/>
        <v/>
      </c>
      <c r="L67" s="68" t="str">
        <f t="shared" si="4"/>
        <v/>
      </c>
      <c r="M67" s="64" t="str">
        <f t="shared" si="5"/>
        <v/>
      </c>
      <c r="N67" s="64" t="str">
        <f>IF(J67="","",(COUNTIF($J$2:J67,$J$2:J67)))</f>
        <v/>
      </c>
      <c r="O67" s="68" t="s">
        <v>268</v>
      </c>
      <c r="R67" s="64">
        <v>65</v>
      </c>
      <c r="S67" s="64" t="str">
        <f t="shared" si="7"/>
        <v/>
      </c>
      <c r="T67" s="68" t="str">
        <f t="shared" si="8"/>
        <v/>
      </c>
      <c r="U67" s="64" t="str">
        <f t="shared" si="9"/>
        <v/>
      </c>
      <c r="V67" s="68" t="str">
        <f t="shared" si="10"/>
        <v/>
      </c>
      <c r="W67" s="68" t="str">
        <f t="shared" si="11"/>
        <v/>
      </c>
    </row>
    <row r="68" spans="1:23">
      <c r="A68" s="64">
        <v>66</v>
      </c>
      <c r="B68" s="64" t="s">
        <v>243</v>
      </c>
      <c r="C68" s="64" t="str">
        <f>IF(【個】中学女子!D20="","",【個】中学女子!D20&amp;"　"&amp;【個】中学女子!E20)</f>
        <v/>
      </c>
      <c r="D68" s="68" t="str">
        <f>IF(【個】中学女子!D20="","",【個】中学女子!H20)</f>
        <v/>
      </c>
      <c r="E68" s="68" t="str">
        <f t="shared" si="14"/>
        <v/>
      </c>
      <c r="G68" s="64">
        <v>66</v>
      </c>
      <c r="H68" s="64" t="str">
        <f>IF(N68=1,MAX(H$3:H67)+1,"")</f>
        <v/>
      </c>
      <c r="I68" s="64" t="str">
        <f t="shared" ref="I68:I131" si="15">IF(C68="","",C68)</f>
        <v/>
      </c>
      <c r="J68" s="64" t="str">
        <f t="shared" ref="J68:J131" si="16">IF(I68="","",I68&amp;K68)</f>
        <v/>
      </c>
      <c r="K68" s="68" t="str">
        <f t="shared" ref="K68:K131" si="17">IF(D68="","",D68)</f>
        <v/>
      </c>
      <c r="L68" s="68" t="str">
        <f t="shared" ref="L68:L131" si="18">IF(E68="","",E68)</f>
        <v/>
      </c>
      <c r="M68" s="64" t="str">
        <f t="shared" ref="M68:M131" si="19">IF(J68="","",(COUNTIF($J$3:$J$193,J68)))</f>
        <v/>
      </c>
      <c r="N68" s="64" t="str">
        <f>IF(J68="","",(COUNTIF($J$2:J68,$J$2:J68)))</f>
        <v/>
      </c>
      <c r="O68" s="68" t="s">
        <v>268</v>
      </c>
      <c r="R68" s="64">
        <v>66</v>
      </c>
      <c r="S68" s="64" t="str">
        <f t="shared" ref="S68:S131" si="20">IFERROR(VLOOKUP(R68,$H$3:$P$193,2,FALSE),"")</f>
        <v/>
      </c>
      <c r="T68" s="68" t="str">
        <f t="shared" ref="T68:T131" si="21">IFERROR(VLOOKUP(R68,$H$3:$P$193,4,FALSE),"")</f>
        <v/>
      </c>
      <c r="U68" s="64" t="str">
        <f t="shared" ref="U68:U131" si="22">IFERROR(VLOOKUP(R68,$H$3:$P$193,5,FALSE),"")</f>
        <v/>
      </c>
      <c r="V68" s="68" t="str">
        <f t="shared" ref="V68:V131" si="23">IFERROR(VLOOKUP(R68,$H$3:$P$193,8,FALSE),"")</f>
        <v/>
      </c>
      <c r="W68" s="68" t="str">
        <f t="shared" ref="W68:W131" si="24">IFERROR(VLOOKUP(R68,$H$3:$P$193,9,FALSE),"")</f>
        <v/>
      </c>
    </row>
    <row r="69" spans="1:23">
      <c r="A69" s="64">
        <v>67</v>
      </c>
      <c r="B69" s="64" t="s">
        <v>243</v>
      </c>
      <c r="C69" s="64" t="str">
        <f>IF(【個】中学女子!D21="","",【個】中学女子!D21&amp;"　"&amp;【個】中学女子!E21)</f>
        <v/>
      </c>
      <c r="D69" s="68" t="str">
        <f>IF(【個】中学女子!D21="","",【個】中学女子!H21)</f>
        <v/>
      </c>
      <c r="E69" s="68" t="str">
        <f t="shared" si="14"/>
        <v/>
      </c>
      <c r="G69" s="64">
        <v>67</v>
      </c>
      <c r="H69" s="64" t="str">
        <f>IF(N69=1,MAX(H$3:H68)+1,"")</f>
        <v/>
      </c>
      <c r="I69" s="64" t="str">
        <f t="shared" si="15"/>
        <v/>
      </c>
      <c r="J69" s="64" t="str">
        <f t="shared" si="16"/>
        <v/>
      </c>
      <c r="K69" s="68" t="str">
        <f t="shared" si="17"/>
        <v/>
      </c>
      <c r="L69" s="68" t="str">
        <f t="shared" si="18"/>
        <v/>
      </c>
      <c r="M69" s="64" t="str">
        <f t="shared" si="19"/>
        <v/>
      </c>
      <c r="N69" s="64" t="str">
        <f>IF(J69="","",(COUNTIF($J$2:J69,$J$2:J69)))</f>
        <v/>
      </c>
      <c r="O69" s="68" t="s">
        <v>268</v>
      </c>
      <c r="R69" s="64">
        <v>67</v>
      </c>
      <c r="S69" s="64" t="str">
        <f t="shared" si="20"/>
        <v/>
      </c>
      <c r="T69" s="68" t="str">
        <f t="shared" si="21"/>
        <v/>
      </c>
      <c r="U69" s="64" t="str">
        <f t="shared" si="22"/>
        <v/>
      </c>
      <c r="V69" s="68" t="str">
        <f t="shared" si="23"/>
        <v/>
      </c>
      <c r="W69" s="68" t="str">
        <f t="shared" si="24"/>
        <v/>
      </c>
    </row>
    <row r="70" spans="1:23">
      <c r="A70" s="64">
        <v>68</v>
      </c>
      <c r="B70" s="64" t="s">
        <v>243</v>
      </c>
      <c r="C70" s="64" t="str">
        <f>IF(【個】中学女子!D22="","",【個】中学女子!D22&amp;"　"&amp;【個】中学女子!E22)</f>
        <v/>
      </c>
      <c r="D70" s="68" t="str">
        <f>IF(【個】中学女子!D22="","",【個】中学女子!H22)</f>
        <v/>
      </c>
      <c r="E70" s="68" t="str">
        <f t="shared" si="14"/>
        <v/>
      </c>
      <c r="G70" s="64">
        <v>68</v>
      </c>
      <c r="H70" s="64" t="str">
        <f>IF(N70=1,MAX(H$3:H69)+1,"")</f>
        <v/>
      </c>
      <c r="I70" s="64" t="str">
        <f t="shared" si="15"/>
        <v/>
      </c>
      <c r="J70" s="64" t="str">
        <f t="shared" si="16"/>
        <v/>
      </c>
      <c r="K70" s="68" t="str">
        <f t="shared" si="17"/>
        <v/>
      </c>
      <c r="L70" s="68" t="str">
        <f t="shared" si="18"/>
        <v/>
      </c>
      <c r="M70" s="64" t="str">
        <f t="shared" si="19"/>
        <v/>
      </c>
      <c r="N70" s="64" t="str">
        <f>IF(J70="","",(COUNTIF($J$2:J70,$J$2:J70)))</f>
        <v/>
      </c>
      <c r="O70" s="68" t="s">
        <v>268</v>
      </c>
      <c r="R70" s="64">
        <v>68</v>
      </c>
      <c r="S70" s="64" t="str">
        <f t="shared" si="20"/>
        <v/>
      </c>
      <c r="T70" s="68" t="str">
        <f t="shared" si="21"/>
        <v/>
      </c>
      <c r="U70" s="64" t="str">
        <f t="shared" si="22"/>
        <v/>
      </c>
      <c r="V70" s="68" t="str">
        <f t="shared" si="23"/>
        <v/>
      </c>
      <c r="W70" s="68" t="str">
        <f t="shared" si="24"/>
        <v/>
      </c>
    </row>
    <row r="71" spans="1:23">
      <c r="A71" s="64">
        <v>69</v>
      </c>
      <c r="B71" s="64" t="s">
        <v>243</v>
      </c>
      <c r="C71" s="64" t="str">
        <f>IF(【個】中学女子!D23="","",【個】中学女子!D23&amp;"　"&amp;【個】中学女子!E23)</f>
        <v/>
      </c>
      <c r="D71" s="68" t="str">
        <f>IF(【個】中学女子!D23="","",【個】中学女子!H23)</f>
        <v/>
      </c>
      <c r="E71" s="68" t="str">
        <f t="shared" si="14"/>
        <v/>
      </c>
      <c r="G71" s="64">
        <v>69</v>
      </c>
      <c r="H71" s="64" t="str">
        <f>IF(N71=1,MAX(H$3:H70)+1,"")</f>
        <v/>
      </c>
      <c r="I71" s="64" t="str">
        <f t="shared" si="15"/>
        <v/>
      </c>
      <c r="J71" s="64" t="str">
        <f t="shared" si="16"/>
        <v/>
      </c>
      <c r="K71" s="68" t="str">
        <f t="shared" si="17"/>
        <v/>
      </c>
      <c r="L71" s="68" t="str">
        <f t="shared" si="18"/>
        <v/>
      </c>
      <c r="M71" s="64" t="str">
        <f t="shared" si="19"/>
        <v/>
      </c>
      <c r="N71" s="64" t="str">
        <f>IF(J71="","",(COUNTIF($J$2:J71,$J$2:J71)))</f>
        <v/>
      </c>
      <c r="O71" s="68" t="s">
        <v>268</v>
      </c>
      <c r="R71" s="64">
        <v>69</v>
      </c>
      <c r="S71" s="64" t="str">
        <f t="shared" si="20"/>
        <v/>
      </c>
      <c r="T71" s="68" t="str">
        <f t="shared" si="21"/>
        <v/>
      </c>
      <c r="U71" s="64" t="str">
        <f t="shared" si="22"/>
        <v/>
      </c>
      <c r="V71" s="68" t="str">
        <f t="shared" si="23"/>
        <v/>
      </c>
      <c r="W71" s="68" t="str">
        <f t="shared" si="24"/>
        <v/>
      </c>
    </row>
    <row r="72" spans="1:23">
      <c r="A72" s="64">
        <v>70</v>
      </c>
      <c r="B72" s="64" t="s">
        <v>243</v>
      </c>
      <c r="C72" s="64" t="str">
        <f>IF(【個】中学女子!D24="","",【個】中学女子!D24&amp;"　"&amp;【個】中学女子!E24)</f>
        <v/>
      </c>
      <c r="D72" s="68" t="str">
        <f>IF(【個】中学女子!D24="","",【個】中学女子!H24)</f>
        <v/>
      </c>
      <c r="E72" s="68" t="str">
        <f t="shared" si="14"/>
        <v/>
      </c>
      <c r="G72" s="64">
        <v>70</v>
      </c>
      <c r="H72" s="64" t="str">
        <f>IF(N72=1,MAX(H$3:H71)+1,"")</f>
        <v/>
      </c>
      <c r="I72" s="64" t="str">
        <f t="shared" si="15"/>
        <v/>
      </c>
      <c r="J72" s="64" t="str">
        <f t="shared" si="16"/>
        <v/>
      </c>
      <c r="K72" s="68" t="str">
        <f t="shared" si="17"/>
        <v/>
      </c>
      <c r="L72" s="68" t="str">
        <f t="shared" si="18"/>
        <v/>
      </c>
      <c r="M72" s="64" t="str">
        <f t="shared" si="19"/>
        <v/>
      </c>
      <c r="N72" s="64" t="str">
        <f>IF(J72="","",(COUNTIF($J$2:J72,$J$2:J72)))</f>
        <v/>
      </c>
      <c r="O72" s="68" t="s">
        <v>268</v>
      </c>
      <c r="R72" s="64">
        <v>70</v>
      </c>
      <c r="S72" s="64" t="str">
        <f t="shared" si="20"/>
        <v/>
      </c>
      <c r="T72" s="68" t="str">
        <f t="shared" si="21"/>
        <v/>
      </c>
      <c r="U72" s="64" t="str">
        <f t="shared" si="22"/>
        <v/>
      </c>
      <c r="V72" s="68" t="str">
        <f t="shared" si="23"/>
        <v/>
      </c>
      <c r="W72" s="68" t="str">
        <f t="shared" si="24"/>
        <v/>
      </c>
    </row>
    <row r="73" spans="1:23">
      <c r="A73" s="64">
        <v>71</v>
      </c>
      <c r="B73" s="64" t="s">
        <v>243</v>
      </c>
      <c r="C73" s="64" t="str">
        <f>IF(【個】中学女子!D25="","",【個】中学女子!D25&amp;"　"&amp;【個】中学女子!E25)</f>
        <v/>
      </c>
      <c r="D73" s="68" t="str">
        <f>IF(【個】中学女子!D25="","",【個】中学女子!H25)</f>
        <v/>
      </c>
      <c r="E73" s="68" t="str">
        <f t="shared" si="14"/>
        <v/>
      </c>
      <c r="G73" s="64">
        <v>71</v>
      </c>
      <c r="H73" s="64" t="str">
        <f>IF(N73=1,MAX(H$3:H72)+1,"")</f>
        <v/>
      </c>
      <c r="I73" s="64" t="str">
        <f t="shared" si="15"/>
        <v/>
      </c>
      <c r="J73" s="64" t="str">
        <f t="shared" si="16"/>
        <v/>
      </c>
      <c r="K73" s="68" t="str">
        <f t="shared" si="17"/>
        <v/>
      </c>
      <c r="L73" s="68" t="str">
        <f t="shared" si="18"/>
        <v/>
      </c>
      <c r="M73" s="64" t="str">
        <f t="shared" si="19"/>
        <v/>
      </c>
      <c r="N73" s="64" t="str">
        <f>IF(J73="","",(COUNTIF($J$2:J73,$J$2:J73)))</f>
        <v/>
      </c>
      <c r="O73" s="68" t="s">
        <v>268</v>
      </c>
      <c r="R73" s="64">
        <v>71</v>
      </c>
      <c r="S73" s="64" t="str">
        <f t="shared" si="20"/>
        <v/>
      </c>
      <c r="T73" s="68" t="str">
        <f t="shared" si="21"/>
        <v/>
      </c>
      <c r="U73" s="64" t="str">
        <f t="shared" si="22"/>
        <v/>
      </c>
      <c r="V73" s="68" t="str">
        <f t="shared" si="23"/>
        <v/>
      </c>
      <c r="W73" s="68" t="str">
        <f t="shared" si="24"/>
        <v/>
      </c>
    </row>
    <row r="74" spans="1:23">
      <c r="A74" s="64">
        <v>72</v>
      </c>
      <c r="B74" s="64" t="s">
        <v>243</v>
      </c>
      <c r="C74" s="64" t="str">
        <f>IF(【個】中学女子!D26="","",【個】中学女子!D26&amp;"　"&amp;【個】中学女子!E26)</f>
        <v/>
      </c>
      <c r="D74" s="68" t="str">
        <f>IF(【個】中学女子!D26="","",【個】中学女子!H26)</f>
        <v/>
      </c>
      <c r="E74" s="68" t="str">
        <f t="shared" si="14"/>
        <v/>
      </c>
      <c r="G74" s="64">
        <v>72</v>
      </c>
      <c r="H74" s="64" t="str">
        <f>IF(N74=1,MAX(H$3:H73)+1,"")</f>
        <v/>
      </c>
      <c r="I74" s="64" t="str">
        <f t="shared" si="15"/>
        <v/>
      </c>
      <c r="J74" s="64" t="str">
        <f t="shared" si="16"/>
        <v/>
      </c>
      <c r="K74" s="68" t="str">
        <f t="shared" si="17"/>
        <v/>
      </c>
      <c r="L74" s="68" t="str">
        <f t="shared" si="18"/>
        <v/>
      </c>
      <c r="M74" s="64" t="str">
        <f t="shared" si="19"/>
        <v/>
      </c>
      <c r="N74" s="64" t="str">
        <f>IF(J74="","",(COUNTIF($J$2:J74,$J$2:J74)))</f>
        <v/>
      </c>
      <c r="O74" s="68" t="s">
        <v>268</v>
      </c>
      <c r="R74" s="64">
        <v>72</v>
      </c>
      <c r="S74" s="64" t="str">
        <f t="shared" si="20"/>
        <v/>
      </c>
      <c r="T74" s="68" t="str">
        <f t="shared" si="21"/>
        <v/>
      </c>
      <c r="U74" s="64" t="str">
        <f t="shared" si="22"/>
        <v/>
      </c>
      <c r="V74" s="68" t="str">
        <f t="shared" si="23"/>
        <v/>
      </c>
      <c r="W74" s="68" t="str">
        <f t="shared" si="24"/>
        <v/>
      </c>
    </row>
    <row r="75" spans="1:23">
      <c r="A75" s="64">
        <v>73</v>
      </c>
      <c r="B75" s="64" t="s">
        <v>243</v>
      </c>
      <c r="C75" s="64" t="str">
        <f>IF(【個】中学女子!D27="","",【個】中学女子!D27&amp;"　"&amp;【個】中学女子!E27)</f>
        <v/>
      </c>
      <c r="D75" s="68" t="str">
        <f>IF(【個】中学女子!D27="","",【個】中学女子!H27)</f>
        <v/>
      </c>
      <c r="E75" s="68" t="str">
        <f t="shared" si="14"/>
        <v/>
      </c>
      <c r="G75" s="64">
        <v>73</v>
      </c>
      <c r="H75" s="64" t="str">
        <f>IF(N75=1,MAX(H$3:H74)+1,"")</f>
        <v/>
      </c>
      <c r="I75" s="64" t="str">
        <f t="shared" si="15"/>
        <v/>
      </c>
      <c r="J75" s="64" t="str">
        <f t="shared" si="16"/>
        <v/>
      </c>
      <c r="K75" s="68" t="str">
        <f t="shared" si="17"/>
        <v/>
      </c>
      <c r="L75" s="68" t="str">
        <f t="shared" si="18"/>
        <v/>
      </c>
      <c r="M75" s="64" t="str">
        <f t="shared" si="19"/>
        <v/>
      </c>
      <c r="N75" s="64" t="str">
        <f>IF(J75="","",(COUNTIF($J$2:J75,$J$2:J75)))</f>
        <v/>
      </c>
      <c r="O75" s="68" t="s">
        <v>268</v>
      </c>
      <c r="R75" s="64">
        <v>73</v>
      </c>
      <c r="S75" s="64" t="str">
        <f t="shared" si="20"/>
        <v/>
      </c>
      <c r="T75" s="68" t="str">
        <f t="shared" si="21"/>
        <v/>
      </c>
      <c r="U75" s="64" t="str">
        <f t="shared" si="22"/>
        <v/>
      </c>
      <c r="V75" s="68" t="str">
        <f t="shared" si="23"/>
        <v/>
      </c>
      <c r="W75" s="68" t="str">
        <f t="shared" si="24"/>
        <v/>
      </c>
    </row>
    <row r="76" spans="1:23">
      <c r="A76" s="64">
        <v>74</v>
      </c>
      <c r="B76" s="64" t="s">
        <v>243</v>
      </c>
      <c r="C76" s="64" t="str">
        <f>IF(【個】中学女子!D28="","",【個】中学女子!D28&amp;"　"&amp;【個】中学女子!E28)</f>
        <v/>
      </c>
      <c r="D76" s="68" t="str">
        <f>IF(【個】中学女子!D28="","",【個】中学女子!H28)</f>
        <v/>
      </c>
      <c r="E76" s="68" t="str">
        <f t="shared" si="14"/>
        <v/>
      </c>
      <c r="G76" s="64">
        <v>74</v>
      </c>
      <c r="H76" s="64" t="str">
        <f>IF(N76=1,MAX(H$3:H75)+1,"")</f>
        <v/>
      </c>
      <c r="I76" s="64" t="str">
        <f t="shared" si="15"/>
        <v/>
      </c>
      <c r="J76" s="64" t="str">
        <f t="shared" si="16"/>
        <v/>
      </c>
      <c r="K76" s="68" t="str">
        <f t="shared" si="17"/>
        <v/>
      </c>
      <c r="L76" s="68" t="str">
        <f t="shared" si="18"/>
        <v/>
      </c>
      <c r="M76" s="64" t="str">
        <f t="shared" si="19"/>
        <v/>
      </c>
      <c r="N76" s="64" t="str">
        <f>IF(J76="","",(COUNTIF($J$2:J76,$J$2:J76)))</f>
        <v/>
      </c>
      <c r="O76" s="68" t="s">
        <v>268</v>
      </c>
      <c r="R76" s="64">
        <v>74</v>
      </c>
      <c r="S76" s="64" t="str">
        <f t="shared" si="20"/>
        <v/>
      </c>
      <c r="T76" s="68" t="str">
        <f t="shared" si="21"/>
        <v/>
      </c>
      <c r="U76" s="64" t="str">
        <f t="shared" si="22"/>
        <v/>
      </c>
      <c r="V76" s="68" t="str">
        <f t="shared" si="23"/>
        <v/>
      </c>
      <c r="W76" s="68" t="str">
        <f t="shared" si="24"/>
        <v/>
      </c>
    </row>
    <row r="77" spans="1:23">
      <c r="A77" s="64">
        <v>75</v>
      </c>
      <c r="B77" s="64" t="s">
        <v>243</v>
      </c>
      <c r="C77" s="64" t="str">
        <f>IF(【個】中学女子!D29="","",【個】中学女子!D29&amp;"　"&amp;【個】中学女子!E29)</f>
        <v/>
      </c>
      <c r="D77" s="68" t="str">
        <f>IF(【個】中学女子!D29="","",【個】中学女子!H29)</f>
        <v/>
      </c>
      <c r="E77" s="68" t="str">
        <f t="shared" si="14"/>
        <v/>
      </c>
      <c r="G77" s="64">
        <v>75</v>
      </c>
      <c r="H77" s="64" t="str">
        <f>IF(N77=1,MAX(H$3:H76)+1,"")</f>
        <v/>
      </c>
      <c r="I77" s="64" t="str">
        <f t="shared" si="15"/>
        <v/>
      </c>
      <c r="J77" s="64" t="str">
        <f t="shared" si="16"/>
        <v/>
      </c>
      <c r="K77" s="68" t="str">
        <f t="shared" si="17"/>
        <v/>
      </c>
      <c r="L77" s="68" t="str">
        <f t="shared" si="18"/>
        <v/>
      </c>
      <c r="M77" s="64" t="str">
        <f t="shared" si="19"/>
        <v/>
      </c>
      <c r="N77" s="64" t="str">
        <f>IF(J77="","",(COUNTIF($J$2:J77,$J$2:J77)))</f>
        <v/>
      </c>
      <c r="O77" s="68" t="s">
        <v>268</v>
      </c>
      <c r="R77" s="64">
        <v>75</v>
      </c>
      <c r="S77" s="64" t="str">
        <f t="shared" si="20"/>
        <v/>
      </c>
      <c r="T77" s="68" t="str">
        <f t="shared" si="21"/>
        <v/>
      </c>
      <c r="U77" s="64" t="str">
        <f t="shared" si="22"/>
        <v/>
      </c>
      <c r="V77" s="68" t="str">
        <f t="shared" si="23"/>
        <v/>
      </c>
      <c r="W77" s="68" t="str">
        <f t="shared" si="24"/>
        <v/>
      </c>
    </row>
    <row r="78" spans="1:23">
      <c r="A78" s="64">
        <v>76</v>
      </c>
      <c r="B78" s="64" t="s">
        <v>243</v>
      </c>
      <c r="C78" s="64" t="str">
        <f>IF(【個】中学女子!D30="","",【個】中学女子!D30&amp;"　"&amp;【個】中学女子!E30)</f>
        <v/>
      </c>
      <c r="D78" s="68" t="str">
        <f>IF(【個】中学女子!D30="","",【個】中学女子!H30)</f>
        <v/>
      </c>
      <c r="E78" s="68" t="str">
        <f t="shared" si="14"/>
        <v/>
      </c>
      <c r="G78" s="64">
        <v>76</v>
      </c>
      <c r="H78" s="64" t="str">
        <f>IF(N78=1,MAX(H$3:H77)+1,"")</f>
        <v/>
      </c>
      <c r="I78" s="64" t="str">
        <f t="shared" si="15"/>
        <v/>
      </c>
      <c r="J78" s="64" t="str">
        <f t="shared" si="16"/>
        <v/>
      </c>
      <c r="K78" s="68" t="str">
        <f t="shared" si="17"/>
        <v/>
      </c>
      <c r="L78" s="68" t="str">
        <f t="shared" si="18"/>
        <v/>
      </c>
      <c r="M78" s="64" t="str">
        <f t="shared" si="19"/>
        <v/>
      </c>
      <c r="N78" s="64" t="str">
        <f>IF(J78="","",(COUNTIF($J$2:J78,$J$2:J78)))</f>
        <v/>
      </c>
      <c r="O78" s="68" t="s">
        <v>268</v>
      </c>
      <c r="R78" s="64">
        <v>76</v>
      </c>
      <c r="S78" s="64" t="str">
        <f t="shared" si="20"/>
        <v/>
      </c>
      <c r="T78" s="68" t="str">
        <f t="shared" si="21"/>
        <v/>
      </c>
      <c r="U78" s="64" t="str">
        <f t="shared" si="22"/>
        <v/>
      </c>
      <c r="V78" s="68" t="str">
        <f t="shared" si="23"/>
        <v/>
      </c>
      <c r="W78" s="68" t="str">
        <f t="shared" si="24"/>
        <v/>
      </c>
    </row>
    <row r="79" spans="1:23">
      <c r="A79" s="64">
        <v>77</v>
      </c>
      <c r="B79" s="64" t="s">
        <v>243</v>
      </c>
      <c r="C79" s="64" t="str">
        <f>IF(【個】中学女子!D31="","",【個】中学女子!D31&amp;"　"&amp;【個】中学女子!E31)</f>
        <v/>
      </c>
      <c r="D79" s="68" t="str">
        <f>IF(【個】中学女子!D31="","",【個】中学女子!H31)</f>
        <v/>
      </c>
      <c r="E79" s="68" t="str">
        <f t="shared" si="14"/>
        <v/>
      </c>
      <c r="G79" s="64">
        <v>77</v>
      </c>
      <c r="H79" s="64" t="str">
        <f>IF(N79=1,MAX(H$3:H78)+1,"")</f>
        <v/>
      </c>
      <c r="I79" s="64" t="str">
        <f t="shared" si="15"/>
        <v/>
      </c>
      <c r="J79" s="64" t="str">
        <f t="shared" si="16"/>
        <v/>
      </c>
      <c r="K79" s="68" t="str">
        <f t="shared" si="17"/>
        <v/>
      </c>
      <c r="L79" s="68" t="str">
        <f t="shared" si="18"/>
        <v/>
      </c>
      <c r="M79" s="64" t="str">
        <f t="shared" si="19"/>
        <v/>
      </c>
      <c r="N79" s="64" t="str">
        <f>IF(J79="","",(COUNTIF($J$2:J79,$J$2:J79)))</f>
        <v/>
      </c>
      <c r="O79" s="68" t="s">
        <v>268</v>
      </c>
      <c r="R79" s="64">
        <v>77</v>
      </c>
      <c r="S79" s="64" t="str">
        <f t="shared" si="20"/>
        <v/>
      </c>
      <c r="T79" s="68" t="str">
        <f t="shared" si="21"/>
        <v/>
      </c>
      <c r="U79" s="64" t="str">
        <f t="shared" si="22"/>
        <v/>
      </c>
      <c r="V79" s="68" t="str">
        <f t="shared" si="23"/>
        <v/>
      </c>
      <c r="W79" s="68" t="str">
        <f t="shared" si="24"/>
        <v/>
      </c>
    </row>
    <row r="80" spans="1:23">
      <c r="A80" s="64">
        <v>78</v>
      </c>
      <c r="B80" s="64" t="s">
        <v>243</v>
      </c>
      <c r="C80" s="64" t="str">
        <f>IF(【個】中学女子!D32="","",【個】中学女子!D32&amp;"　"&amp;【個】中学女子!E32)</f>
        <v/>
      </c>
      <c r="D80" s="68" t="str">
        <f>IF(【個】中学女子!D32="","",【個】中学女子!H32)</f>
        <v/>
      </c>
      <c r="E80" s="68" t="str">
        <f t="shared" si="14"/>
        <v/>
      </c>
      <c r="G80" s="64">
        <v>78</v>
      </c>
      <c r="H80" s="64" t="str">
        <f>IF(N80=1,MAX(H$3:H79)+1,"")</f>
        <v/>
      </c>
      <c r="I80" s="64" t="str">
        <f t="shared" si="15"/>
        <v/>
      </c>
      <c r="J80" s="64" t="str">
        <f t="shared" si="16"/>
        <v/>
      </c>
      <c r="K80" s="68" t="str">
        <f t="shared" si="17"/>
        <v/>
      </c>
      <c r="L80" s="68" t="str">
        <f t="shared" si="18"/>
        <v/>
      </c>
      <c r="M80" s="64" t="str">
        <f t="shared" si="19"/>
        <v/>
      </c>
      <c r="N80" s="64" t="str">
        <f>IF(J80="","",(COUNTIF($J$2:J80,$J$2:J80)))</f>
        <v/>
      </c>
      <c r="O80" s="68" t="s">
        <v>268</v>
      </c>
      <c r="R80" s="64">
        <v>78</v>
      </c>
      <c r="S80" s="64" t="str">
        <f t="shared" si="20"/>
        <v/>
      </c>
      <c r="T80" s="68" t="str">
        <f t="shared" si="21"/>
        <v/>
      </c>
      <c r="U80" s="64" t="str">
        <f t="shared" si="22"/>
        <v/>
      </c>
      <c r="V80" s="68" t="str">
        <f t="shared" si="23"/>
        <v/>
      </c>
      <c r="W80" s="68" t="str">
        <f t="shared" si="24"/>
        <v/>
      </c>
    </row>
    <row r="81" spans="1:23">
      <c r="A81" s="64">
        <v>79</v>
      </c>
      <c r="B81" s="64" t="s">
        <v>243</v>
      </c>
      <c r="C81" s="64" t="str">
        <f>IF(【個】中学女子!D33="","",【個】中学女子!D33&amp;"　"&amp;【個】中学女子!E33)</f>
        <v/>
      </c>
      <c r="D81" s="68" t="str">
        <f>IF(【個】中学女子!D33="","",【個】中学女子!H33)</f>
        <v/>
      </c>
      <c r="E81" s="68" t="str">
        <f t="shared" si="14"/>
        <v/>
      </c>
      <c r="G81" s="64">
        <v>79</v>
      </c>
      <c r="H81" s="64" t="str">
        <f>IF(N81=1,MAX(H$3:H80)+1,"")</f>
        <v/>
      </c>
      <c r="I81" s="64" t="str">
        <f t="shared" si="15"/>
        <v/>
      </c>
      <c r="J81" s="64" t="str">
        <f t="shared" si="16"/>
        <v/>
      </c>
      <c r="K81" s="68" t="str">
        <f t="shared" si="17"/>
        <v/>
      </c>
      <c r="L81" s="68" t="str">
        <f t="shared" si="18"/>
        <v/>
      </c>
      <c r="M81" s="64" t="str">
        <f t="shared" si="19"/>
        <v/>
      </c>
      <c r="N81" s="64" t="str">
        <f>IF(J81="","",(COUNTIF($J$2:J81,$J$2:J81)))</f>
        <v/>
      </c>
      <c r="O81" s="68" t="s">
        <v>268</v>
      </c>
      <c r="R81" s="64">
        <v>79</v>
      </c>
      <c r="S81" s="64" t="str">
        <f t="shared" si="20"/>
        <v/>
      </c>
      <c r="T81" s="68" t="str">
        <f t="shared" si="21"/>
        <v/>
      </c>
      <c r="U81" s="64" t="str">
        <f t="shared" si="22"/>
        <v/>
      </c>
      <c r="V81" s="68" t="str">
        <f t="shared" si="23"/>
        <v/>
      </c>
      <c r="W81" s="68" t="str">
        <f t="shared" si="24"/>
        <v/>
      </c>
    </row>
    <row r="82" spans="1:23">
      <c r="A82" s="82">
        <v>80</v>
      </c>
      <c r="B82" s="82" t="s">
        <v>243</v>
      </c>
      <c r="C82" s="82" t="str">
        <f>IF(【個】中学女子!D34="","",【個】中学女子!D34&amp;"　"&amp;【個】中学女子!E34)</f>
        <v/>
      </c>
      <c r="D82" s="83" t="str">
        <f>IF(【個】中学女子!D34="","",【個】中学女子!H34)</f>
        <v/>
      </c>
      <c r="E82" s="83" t="str">
        <f t="shared" si="14"/>
        <v/>
      </c>
      <c r="G82" s="64">
        <v>80</v>
      </c>
      <c r="H82" s="64" t="str">
        <f>IF(N82=1,MAX(H$3:H81)+1,"")</f>
        <v/>
      </c>
      <c r="I82" s="64" t="str">
        <f t="shared" si="15"/>
        <v/>
      </c>
      <c r="J82" s="64" t="str">
        <f t="shared" si="16"/>
        <v/>
      </c>
      <c r="K82" s="68" t="str">
        <f t="shared" si="17"/>
        <v/>
      </c>
      <c r="L82" s="68" t="str">
        <f t="shared" si="18"/>
        <v/>
      </c>
      <c r="M82" s="64" t="str">
        <f t="shared" si="19"/>
        <v/>
      </c>
      <c r="N82" s="64" t="str">
        <f>IF(J82="","",(COUNTIF($J$2:J82,$J$2:J82)))</f>
        <v/>
      </c>
      <c r="O82" s="68" t="s">
        <v>268</v>
      </c>
      <c r="R82" s="64">
        <v>80</v>
      </c>
      <c r="S82" s="64" t="str">
        <f t="shared" si="20"/>
        <v/>
      </c>
      <c r="T82" s="68" t="str">
        <f t="shared" si="21"/>
        <v/>
      </c>
      <c r="U82" s="64" t="str">
        <f t="shared" si="22"/>
        <v/>
      </c>
      <c r="V82" s="68" t="str">
        <f t="shared" si="23"/>
        <v/>
      </c>
      <c r="W82" s="68" t="str">
        <f t="shared" si="24"/>
        <v/>
      </c>
    </row>
    <row r="83" spans="1:23">
      <c r="A83" s="64">
        <v>81</v>
      </c>
      <c r="B83" s="64" t="s">
        <v>244</v>
      </c>
      <c r="C83" s="64" t="str">
        <f>IF(【個】高校男子!D15="","",【個】高校男子!D15&amp;"　"&amp;【個】高校男子!E15)</f>
        <v/>
      </c>
      <c r="D83" s="68" t="str">
        <f>IF(【個】高校男子!D15="","",【個】高校男子!H15)</f>
        <v/>
      </c>
      <c r="E83" s="68" t="str">
        <f t="shared" si="14"/>
        <v/>
      </c>
      <c r="G83" s="64">
        <v>81</v>
      </c>
      <c r="H83" s="64" t="str">
        <f>IF(N83=1,MAX(H$3:H82)+1,"")</f>
        <v/>
      </c>
      <c r="I83" s="64" t="str">
        <f t="shared" si="15"/>
        <v/>
      </c>
      <c r="J83" s="64" t="str">
        <f t="shared" si="16"/>
        <v/>
      </c>
      <c r="K83" s="68" t="str">
        <f t="shared" si="17"/>
        <v/>
      </c>
      <c r="L83" s="68" t="str">
        <f t="shared" si="18"/>
        <v/>
      </c>
      <c r="M83" s="64" t="str">
        <f t="shared" si="19"/>
        <v/>
      </c>
      <c r="N83" s="64" t="str">
        <f>IF(J83="","",(COUNTIF($J$2:J83,$J$2:J83)))</f>
        <v/>
      </c>
      <c r="O83" s="68" t="s">
        <v>268</v>
      </c>
      <c r="R83" s="64">
        <v>81</v>
      </c>
      <c r="S83" s="64" t="str">
        <f t="shared" si="20"/>
        <v/>
      </c>
      <c r="T83" s="68" t="str">
        <f t="shared" si="21"/>
        <v/>
      </c>
      <c r="U83" s="64" t="str">
        <f t="shared" si="22"/>
        <v/>
      </c>
      <c r="V83" s="68" t="str">
        <f t="shared" si="23"/>
        <v/>
      </c>
      <c r="W83" s="68" t="str">
        <f t="shared" si="24"/>
        <v/>
      </c>
    </row>
    <row r="84" spans="1:23">
      <c r="A84" s="64">
        <v>82</v>
      </c>
      <c r="B84" s="64" t="s">
        <v>244</v>
      </c>
      <c r="C84" s="64" t="str">
        <f>IF(【個】高校男子!D16="","",【個】高校男子!D16&amp;"　"&amp;【個】高校男子!E16)</f>
        <v/>
      </c>
      <c r="D84" s="68" t="str">
        <f>IF(【個】高校男子!D16="","",【個】高校男子!H16)</f>
        <v/>
      </c>
      <c r="E84" s="68" t="str">
        <f t="shared" ref="E84:E103" si="25">IF(C84="","",0)</f>
        <v/>
      </c>
      <c r="G84" s="64">
        <v>82</v>
      </c>
      <c r="H84" s="64" t="str">
        <f>IF(N84=1,MAX(H$3:H83)+1,"")</f>
        <v/>
      </c>
      <c r="I84" s="64" t="str">
        <f t="shared" si="15"/>
        <v/>
      </c>
      <c r="J84" s="64" t="str">
        <f t="shared" si="16"/>
        <v/>
      </c>
      <c r="K84" s="68" t="str">
        <f t="shared" si="17"/>
        <v/>
      </c>
      <c r="L84" s="68" t="str">
        <f t="shared" si="18"/>
        <v/>
      </c>
      <c r="M84" s="64" t="str">
        <f t="shared" si="19"/>
        <v/>
      </c>
      <c r="N84" s="64" t="str">
        <f>IF(J84="","",(COUNTIF($J$2:J84,$J$2:J84)))</f>
        <v/>
      </c>
      <c r="O84" s="68" t="s">
        <v>268</v>
      </c>
      <c r="R84" s="64">
        <v>82</v>
      </c>
      <c r="S84" s="64" t="str">
        <f t="shared" si="20"/>
        <v/>
      </c>
      <c r="T84" s="68" t="str">
        <f t="shared" si="21"/>
        <v/>
      </c>
      <c r="U84" s="64" t="str">
        <f t="shared" si="22"/>
        <v/>
      </c>
      <c r="V84" s="68" t="str">
        <f t="shared" si="23"/>
        <v/>
      </c>
      <c r="W84" s="68" t="str">
        <f t="shared" si="24"/>
        <v/>
      </c>
    </row>
    <row r="85" spans="1:23">
      <c r="A85" s="64">
        <v>83</v>
      </c>
      <c r="B85" s="64" t="s">
        <v>244</v>
      </c>
      <c r="C85" s="64" t="str">
        <f>IF(【個】高校男子!D17="","",【個】高校男子!D17&amp;"　"&amp;【個】高校男子!E17)</f>
        <v/>
      </c>
      <c r="D85" s="68" t="str">
        <f>IF(【個】高校男子!D17="","",【個】高校男子!H17)</f>
        <v/>
      </c>
      <c r="E85" s="68" t="str">
        <f t="shared" si="25"/>
        <v/>
      </c>
      <c r="G85" s="64">
        <v>83</v>
      </c>
      <c r="H85" s="64" t="str">
        <f>IF(N85=1,MAX(H$3:H84)+1,"")</f>
        <v/>
      </c>
      <c r="I85" s="64" t="str">
        <f t="shared" si="15"/>
        <v/>
      </c>
      <c r="J85" s="64" t="str">
        <f t="shared" si="16"/>
        <v/>
      </c>
      <c r="K85" s="68" t="str">
        <f t="shared" si="17"/>
        <v/>
      </c>
      <c r="L85" s="68" t="str">
        <f t="shared" si="18"/>
        <v/>
      </c>
      <c r="M85" s="64" t="str">
        <f t="shared" si="19"/>
        <v/>
      </c>
      <c r="N85" s="64" t="str">
        <f>IF(J85="","",(COUNTIF($J$2:J85,$J$2:J85)))</f>
        <v/>
      </c>
      <c r="O85" s="68" t="s">
        <v>268</v>
      </c>
      <c r="R85" s="64">
        <v>83</v>
      </c>
      <c r="S85" s="64" t="str">
        <f t="shared" si="20"/>
        <v/>
      </c>
      <c r="T85" s="68" t="str">
        <f t="shared" si="21"/>
        <v/>
      </c>
      <c r="U85" s="64" t="str">
        <f t="shared" si="22"/>
        <v/>
      </c>
      <c r="V85" s="68" t="str">
        <f t="shared" si="23"/>
        <v/>
      </c>
      <c r="W85" s="68" t="str">
        <f t="shared" si="24"/>
        <v/>
      </c>
    </row>
    <row r="86" spans="1:23">
      <c r="A86" s="64">
        <v>84</v>
      </c>
      <c r="B86" s="64" t="s">
        <v>244</v>
      </c>
      <c r="C86" s="64" t="str">
        <f>IF(【個】高校男子!D18="","",【個】高校男子!D18&amp;"　"&amp;【個】高校男子!E18)</f>
        <v/>
      </c>
      <c r="D86" s="68" t="str">
        <f>IF(【個】高校男子!D18="","",【個】高校男子!H18)</f>
        <v/>
      </c>
      <c r="E86" s="68" t="str">
        <f t="shared" si="25"/>
        <v/>
      </c>
      <c r="G86" s="64">
        <v>84</v>
      </c>
      <c r="H86" s="64" t="str">
        <f>IF(N86=1,MAX(H$3:H85)+1,"")</f>
        <v/>
      </c>
      <c r="I86" s="64" t="str">
        <f t="shared" si="15"/>
        <v/>
      </c>
      <c r="J86" s="64" t="str">
        <f t="shared" si="16"/>
        <v/>
      </c>
      <c r="K86" s="68" t="str">
        <f t="shared" si="17"/>
        <v/>
      </c>
      <c r="L86" s="68" t="str">
        <f t="shared" si="18"/>
        <v/>
      </c>
      <c r="M86" s="64" t="str">
        <f t="shared" si="19"/>
        <v/>
      </c>
      <c r="N86" s="64" t="str">
        <f>IF(J86="","",(COUNTIF($J$2:J86,$J$2:J86)))</f>
        <v/>
      </c>
      <c r="O86" s="68" t="s">
        <v>268</v>
      </c>
      <c r="R86" s="64">
        <v>84</v>
      </c>
      <c r="S86" s="64" t="str">
        <f t="shared" si="20"/>
        <v/>
      </c>
      <c r="T86" s="68" t="str">
        <f t="shared" si="21"/>
        <v/>
      </c>
      <c r="U86" s="64" t="str">
        <f t="shared" si="22"/>
        <v/>
      </c>
      <c r="V86" s="68" t="str">
        <f t="shared" si="23"/>
        <v/>
      </c>
      <c r="W86" s="68" t="str">
        <f t="shared" si="24"/>
        <v/>
      </c>
    </row>
    <row r="87" spans="1:23">
      <c r="A87" s="64">
        <v>85</v>
      </c>
      <c r="B87" s="64" t="s">
        <v>244</v>
      </c>
      <c r="C87" s="64" t="str">
        <f>IF(【個】高校男子!D19="","",【個】高校男子!D19&amp;"　"&amp;【個】高校男子!E19)</f>
        <v/>
      </c>
      <c r="D87" s="68" t="str">
        <f>IF(【個】高校男子!D19="","",【個】高校男子!H19)</f>
        <v/>
      </c>
      <c r="E87" s="68" t="str">
        <f t="shared" si="25"/>
        <v/>
      </c>
      <c r="G87" s="64">
        <v>85</v>
      </c>
      <c r="H87" s="64" t="str">
        <f>IF(N87=1,MAX(H$3:H86)+1,"")</f>
        <v/>
      </c>
      <c r="I87" s="64" t="str">
        <f t="shared" si="15"/>
        <v/>
      </c>
      <c r="J87" s="64" t="str">
        <f t="shared" si="16"/>
        <v/>
      </c>
      <c r="K87" s="68" t="str">
        <f t="shared" si="17"/>
        <v/>
      </c>
      <c r="L87" s="68" t="str">
        <f t="shared" si="18"/>
        <v/>
      </c>
      <c r="M87" s="64" t="str">
        <f t="shared" si="19"/>
        <v/>
      </c>
      <c r="N87" s="64" t="str">
        <f>IF(J87="","",(COUNTIF($J$2:J87,$J$2:J87)))</f>
        <v/>
      </c>
      <c r="O87" s="68" t="s">
        <v>268</v>
      </c>
      <c r="R87" s="64">
        <v>85</v>
      </c>
      <c r="S87" s="64" t="str">
        <f t="shared" si="20"/>
        <v/>
      </c>
      <c r="T87" s="68" t="str">
        <f t="shared" si="21"/>
        <v/>
      </c>
      <c r="U87" s="64" t="str">
        <f t="shared" si="22"/>
        <v/>
      </c>
      <c r="V87" s="68" t="str">
        <f t="shared" si="23"/>
        <v/>
      </c>
      <c r="W87" s="68" t="str">
        <f t="shared" si="24"/>
        <v/>
      </c>
    </row>
    <row r="88" spans="1:23">
      <c r="A88" s="64">
        <v>86</v>
      </c>
      <c r="B88" s="64" t="s">
        <v>244</v>
      </c>
      <c r="C88" s="64" t="str">
        <f>IF(【個】高校男子!D20="","",【個】高校男子!D20&amp;"　"&amp;【個】高校男子!E20)</f>
        <v/>
      </c>
      <c r="D88" s="68" t="str">
        <f>IF(【個】高校男子!D20="","",【個】高校男子!H20)</f>
        <v/>
      </c>
      <c r="E88" s="68" t="str">
        <f t="shared" si="25"/>
        <v/>
      </c>
      <c r="G88" s="64">
        <v>86</v>
      </c>
      <c r="H88" s="64" t="str">
        <f>IF(N88=1,MAX(H$3:H87)+1,"")</f>
        <v/>
      </c>
      <c r="I88" s="64" t="str">
        <f t="shared" si="15"/>
        <v/>
      </c>
      <c r="J88" s="64" t="str">
        <f t="shared" si="16"/>
        <v/>
      </c>
      <c r="K88" s="68" t="str">
        <f t="shared" si="17"/>
        <v/>
      </c>
      <c r="L88" s="68" t="str">
        <f t="shared" si="18"/>
        <v/>
      </c>
      <c r="M88" s="64" t="str">
        <f t="shared" si="19"/>
        <v/>
      </c>
      <c r="N88" s="64" t="str">
        <f>IF(J88="","",(COUNTIF($J$2:J88,$J$2:J88)))</f>
        <v/>
      </c>
      <c r="O88" s="68" t="s">
        <v>268</v>
      </c>
      <c r="R88" s="64">
        <v>86</v>
      </c>
      <c r="S88" s="64" t="str">
        <f t="shared" si="20"/>
        <v/>
      </c>
      <c r="T88" s="68" t="str">
        <f t="shared" si="21"/>
        <v/>
      </c>
      <c r="U88" s="64" t="str">
        <f t="shared" si="22"/>
        <v/>
      </c>
      <c r="V88" s="68" t="str">
        <f t="shared" si="23"/>
        <v/>
      </c>
      <c r="W88" s="68" t="str">
        <f t="shared" si="24"/>
        <v/>
      </c>
    </row>
    <row r="89" spans="1:23">
      <c r="A89" s="64">
        <v>87</v>
      </c>
      <c r="B89" s="64" t="s">
        <v>244</v>
      </c>
      <c r="C89" s="64" t="str">
        <f>IF(【個】高校男子!D21="","",【個】高校男子!D21&amp;"　"&amp;【個】高校男子!E21)</f>
        <v/>
      </c>
      <c r="D89" s="68" t="str">
        <f>IF(【個】高校男子!D21="","",【個】高校男子!H21)</f>
        <v/>
      </c>
      <c r="E89" s="68" t="str">
        <f t="shared" si="25"/>
        <v/>
      </c>
      <c r="G89" s="64">
        <v>87</v>
      </c>
      <c r="H89" s="64" t="str">
        <f>IF(N89=1,MAX(H$3:H88)+1,"")</f>
        <v/>
      </c>
      <c r="I89" s="64" t="str">
        <f t="shared" si="15"/>
        <v/>
      </c>
      <c r="J89" s="64" t="str">
        <f t="shared" si="16"/>
        <v/>
      </c>
      <c r="K89" s="68" t="str">
        <f t="shared" si="17"/>
        <v/>
      </c>
      <c r="L89" s="68" t="str">
        <f t="shared" si="18"/>
        <v/>
      </c>
      <c r="M89" s="64" t="str">
        <f t="shared" si="19"/>
        <v/>
      </c>
      <c r="N89" s="64" t="str">
        <f>IF(J89="","",(COUNTIF($J$2:J89,$J$2:J89)))</f>
        <v/>
      </c>
      <c r="O89" s="68" t="s">
        <v>268</v>
      </c>
      <c r="R89" s="64">
        <v>87</v>
      </c>
      <c r="S89" s="64" t="str">
        <f t="shared" si="20"/>
        <v/>
      </c>
      <c r="T89" s="68" t="str">
        <f t="shared" si="21"/>
        <v/>
      </c>
      <c r="U89" s="64" t="str">
        <f t="shared" si="22"/>
        <v/>
      </c>
      <c r="V89" s="68" t="str">
        <f t="shared" si="23"/>
        <v/>
      </c>
      <c r="W89" s="68" t="str">
        <f t="shared" si="24"/>
        <v/>
      </c>
    </row>
    <row r="90" spans="1:23">
      <c r="A90" s="64">
        <v>88</v>
      </c>
      <c r="B90" s="64" t="s">
        <v>244</v>
      </c>
      <c r="C90" s="64" t="str">
        <f>IF(【個】高校男子!D22="","",【個】高校男子!D22&amp;"　"&amp;【個】高校男子!E22)</f>
        <v/>
      </c>
      <c r="D90" s="68" t="str">
        <f>IF(【個】高校男子!D22="","",【個】高校男子!H22)</f>
        <v/>
      </c>
      <c r="E90" s="68" t="str">
        <f t="shared" si="25"/>
        <v/>
      </c>
      <c r="G90" s="64">
        <v>88</v>
      </c>
      <c r="H90" s="64" t="str">
        <f>IF(N90=1,MAX(H$3:H89)+1,"")</f>
        <v/>
      </c>
      <c r="I90" s="64" t="str">
        <f t="shared" si="15"/>
        <v/>
      </c>
      <c r="J90" s="64" t="str">
        <f t="shared" si="16"/>
        <v/>
      </c>
      <c r="K90" s="68" t="str">
        <f t="shared" si="17"/>
        <v/>
      </c>
      <c r="L90" s="68" t="str">
        <f t="shared" si="18"/>
        <v/>
      </c>
      <c r="M90" s="64" t="str">
        <f t="shared" si="19"/>
        <v/>
      </c>
      <c r="N90" s="64" t="str">
        <f>IF(J90="","",(COUNTIF($J$2:J90,$J$2:J90)))</f>
        <v/>
      </c>
      <c r="O90" s="68" t="s">
        <v>268</v>
      </c>
      <c r="R90" s="64">
        <v>88</v>
      </c>
      <c r="S90" s="64" t="str">
        <f t="shared" si="20"/>
        <v/>
      </c>
      <c r="T90" s="68" t="str">
        <f t="shared" si="21"/>
        <v/>
      </c>
      <c r="U90" s="64" t="str">
        <f t="shared" si="22"/>
        <v/>
      </c>
      <c r="V90" s="68" t="str">
        <f t="shared" si="23"/>
        <v/>
      </c>
      <c r="W90" s="68" t="str">
        <f t="shared" si="24"/>
        <v/>
      </c>
    </row>
    <row r="91" spans="1:23">
      <c r="A91" s="64">
        <v>89</v>
      </c>
      <c r="B91" s="64" t="s">
        <v>244</v>
      </c>
      <c r="C91" s="64" t="str">
        <f>IF(【個】高校男子!D23="","",【個】高校男子!D23&amp;"　"&amp;【個】高校男子!E23)</f>
        <v/>
      </c>
      <c r="D91" s="68" t="str">
        <f>IF(【個】高校男子!D23="","",【個】高校男子!H23)</f>
        <v/>
      </c>
      <c r="E91" s="68" t="str">
        <f t="shared" si="25"/>
        <v/>
      </c>
      <c r="G91" s="64">
        <v>89</v>
      </c>
      <c r="H91" s="64" t="str">
        <f>IF(N91=1,MAX(H$3:H90)+1,"")</f>
        <v/>
      </c>
      <c r="I91" s="64" t="str">
        <f t="shared" si="15"/>
        <v/>
      </c>
      <c r="J91" s="64" t="str">
        <f t="shared" si="16"/>
        <v/>
      </c>
      <c r="K91" s="68" t="str">
        <f t="shared" si="17"/>
        <v/>
      </c>
      <c r="L91" s="68" t="str">
        <f t="shared" si="18"/>
        <v/>
      </c>
      <c r="M91" s="64" t="str">
        <f t="shared" si="19"/>
        <v/>
      </c>
      <c r="N91" s="64" t="str">
        <f>IF(J91="","",(COUNTIF($J$2:J91,$J$2:J91)))</f>
        <v/>
      </c>
      <c r="O91" s="68" t="s">
        <v>268</v>
      </c>
      <c r="R91" s="64">
        <v>89</v>
      </c>
      <c r="S91" s="64" t="str">
        <f t="shared" si="20"/>
        <v/>
      </c>
      <c r="T91" s="68" t="str">
        <f t="shared" si="21"/>
        <v/>
      </c>
      <c r="U91" s="64" t="str">
        <f t="shared" si="22"/>
        <v/>
      </c>
      <c r="V91" s="68" t="str">
        <f t="shared" si="23"/>
        <v/>
      </c>
      <c r="W91" s="68" t="str">
        <f t="shared" si="24"/>
        <v/>
      </c>
    </row>
    <row r="92" spans="1:23">
      <c r="A92" s="64">
        <v>90</v>
      </c>
      <c r="B92" s="64" t="s">
        <v>244</v>
      </c>
      <c r="C92" s="64" t="str">
        <f>IF(【個】高校男子!D24="","",【個】高校男子!D24&amp;"　"&amp;【個】高校男子!E24)</f>
        <v/>
      </c>
      <c r="D92" s="68" t="str">
        <f>IF(【個】高校男子!D24="","",【個】高校男子!H24)</f>
        <v/>
      </c>
      <c r="E92" s="68" t="str">
        <f t="shared" si="25"/>
        <v/>
      </c>
      <c r="G92" s="64">
        <v>90</v>
      </c>
      <c r="H92" s="64" t="str">
        <f>IF(N92=1,MAX(H$3:H91)+1,"")</f>
        <v/>
      </c>
      <c r="I92" s="64" t="str">
        <f t="shared" si="15"/>
        <v/>
      </c>
      <c r="J92" s="64" t="str">
        <f t="shared" si="16"/>
        <v/>
      </c>
      <c r="K92" s="68" t="str">
        <f t="shared" si="17"/>
        <v/>
      </c>
      <c r="L92" s="68" t="str">
        <f t="shared" si="18"/>
        <v/>
      </c>
      <c r="M92" s="64" t="str">
        <f t="shared" si="19"/>
        <v/>
      </c>
      <c r="N92" s="64" t="str">
        <f>IF(J92="","",(COUNTIF($J$2:J92,$J$2:J92)))</f>
        <v/>
      </c>
      <c r="O92" s="68" t="s">
        <v>268</v>
      </c>
      <c r="R92" s="64">
        <v>90</v>
      </c>
      <c r="S92" s="64" t="str">
        <f t="shared" si="20"/>
        <v/>
      </c>
      <c r="T92" s="68" t="str">
        <f t="shared" si="21"/>
        <v/>
      </c>
      <c r="U92" s="64" t="str">
        <f t="shared" si="22"/>
        <v/>
      </c>
      <c r="V92" s="68" t="str">
        <f t="shared" si="23"/>
        <v/>
      </c>
      <c r="W92" s="68" t="str">
        <f t="shared" si="24"/>
        <v/>
      </c>
    </row>
    <row r="93" spans="1:23">
      <c r="A93" s="64">
        <v>91</v>
      </c>
      <c r="B93" s="64" t="s">
        <v>244</v>
      </c>
      <c r="C93" s="64" t="str">
        <f>IF(【個】高校男子!D25="","",【個】高校男子!D25&amp;"　"&amp;【個】高校男子!E25)</f>
        <v/>
      </c>
      <c r="D93" s="68" t="str">
        <f>IF(【個】高校男子!D25="","",【個】高校男子!H25)</f>
        <v/>
      </c>
      <c r="E93" s="68" t="str">
        <f t="shared" si="25"/>
        <v/>
      </c>
      <c r="G93" s="64">
        <v>91</v>
      </c>
      <c r="H93" s="64" t="str">
        <f>IF(N93=1,MAX(H$3:H92)+1,"")</f>
        <v/>
      </c>
      <c r="I93" s="64" t="str">
        <f t="shared" si="15"/>
        <v/>
      </c>
      <c r="J93" s="64" t="str">
        <f t="shared" si="16"/>
        <v/>
      </c>
      <c r="K93" s="68" t="str">
        <f t="shared" si="17"/>
        <v/>
      </c>
      <c r="L93" s="68" t="str">
        <f t="shared" si="18"/>
        <v/>
      </c>
      <c r="M93" s="64" t="str">
        <f t="shared" si="19"/>
        <v/>
      </c>
      <c r="N93" s="64" t="str">
        <f>IF(J93="","",(COUNTIF($J$2:J93,$J$2:J93)))</f>
        <v/>
      </c>
      <c r="O93" s="68" t="s">
        <v>268</v>
      </c>
      <c r="R93" s="64">
        <v>91</v>
      </c>
      <c r="S93" s="64" t="str">
        <f t="shared" si="20"/>
        <v/>
      </c>
      <c r="T93" s="68" t="str">
        <f t="shared" si="21"/>
        <v/>
      </c>
      <c r="U93" s="64" t="str">
        <f t="shared" si="22"/>
        <v/>
      </c>
      <c r="V93" s="68" t="str">
        <f t="shared" si="23"/>
        <v/>
      </c>
      <c r="W93" s="68" t="str">
        <f t="shared" si="24"/>
        <v/>
      </c>
    </row>
    <row r="94" spans="1:23">
      <c r="A94" s="64">
        <v>92</v>
      </c>
      <c r="B94" s="64" t="s">
        <v>244</v>
      </c>
      <c r="C94" s="64" t="str">
        <f>IF(【個】高校男子!D26="","",【個】高校男子!D26&amp;"　"&amp;【個】高校男子!E26)</f>
        <v/>
      </c>
      <c r="D94" s="68" t="str">
        <f>IF(【個】高校男子!D26="","",【個】高校男子!H26)</f>
        <v/>
      </c>
      <c r="E94" s="68" t="str">
        <f t="shared" si="25"/>
        <v/>
      </c>
      <c r="G94" s="64">
        <v>92</v>
      </c>
      <c r="H94" s="64" t="str">
        <f>IF(N94=1,MAX(H$3:H93)+1,"")</f>
        <v/>
      </c>
      <c r="I94" s="64" t="str">
        <f t="shared" si="15"/>
        <v/>
      </c>
      <c r="J94" s="64" t="str">
        <f t="shared" si="16"/>
        <v/>
      </c>
      <c r="K94" s="68" t="str">
        <f t="shared" si="17"/>
        <v/>
      </c>
      <c r="L94" s="68" t="str">
        <f t="shared" si="18"/>
        <v/>
      </c>
      <c r="M94" s="64" t="str">
        <f t="shared" si="19"/>
        <v/>
      </c>
      <c r="N94" s="64" t="str">
        <f>IF(J94="","",(COUNTIF($J$2:J94,$J$2:J94)))</f>
        <v/>
      </c>
      <c r="O94" s="68" t="s">
        <v>268</v>
      </c>
      <c r="R94" s="64">
        <v>92</v>
      </c>
      <c r="S94" s="64" t="str">
        <f t="shared" si="20"/>
        <v/>
      </c>
      <c r="T94" s="68" t="str">
        <f t="shared" si="21"/>
        <v/>
      </c>
      <c r="U94" s="64" t="str">
        <f t="shared" si="22"/>
        <v/>
      </c>
      <c r="V94" s="68" t="str">
        <f t="shared" si="23"/>
        <v/>
      </c>
      <c r="W94" s="68" t="str">
        <f t="shared" si="24"/>
        <v/>
      </c>
    </row>
    <row r="95" spans="1:23">
      <c r="A95" s="64">
        <v>93</v>
      </c>
      <c r="B95" s="64" t="s">
        <v>244</v>
      </c>
      <c r="C95" s="64" t="str">
        <f>IF(【個】高校男子!D27="","",【個】高校男子!D27&amp;"　"&amp;【個】高校男子!E27)</f>
        <v/>
      </c>
      <c r="D95" s="68" t="str">
        <f>IF(【個】高校男子!D27="","",【個】高校男子!H27)</f>
        <v/>
      </c>
      <c r="E95" s="68" t="str">
        <f t="shared" si="25"/>
        <v/>
      </c>
      <c r="G95" s="64">
        <v>93</v>
      </c>
      <c r="H95" s="64" t="str">
        <f>IF(N95=1,MAX(H$3:H94)+1,"")</f>
        <v/>
      </c>
      <c r="I95" s="64" t="str">
        <f t="shared" si="15"/>
        <v/>
      </c>
      <c r="J95" s="64" t="str">
        <f t="shared" si="16"/>
        <v/>
      </c>
      <c r="K95" s="68" t="str">
        <f t="shared" si="17"/>
        <v/>
      </c>
      <c r="L95" s="68" t="str">
        <f t="shared" si="18"/>
        <v/>
      </c>
      <c r="M95" s="64" t="str">
        <f t="shared" si="19"/>
        <v/>
      </c>
      <c r="N95" s="64" t="str">
        <f>IF(J95="","",(COUNTIF($J$2:J95,$J$2:J95)))</f>
        <v/>
      </c>
      <c r="O95" s="68" t="s">
        <v>268</v>
      </c>
      <c r="R95" s="64">
        <v>93</v>
      </c>
      <c r="S95" s="64" t="str">
        <f t="shared" si="20"/>
        <v/>
      </c>
      <c r="T95" s="68" t="str">
        <f t="shared" si="21"/>
        <v/>
      </c>
      <c r="U95" s="64" t="str">
        <f t="shared" si="22"/>
        <v/>
      </c>
      <c r="V95" s="68" t="str">
        <f t="shared" si="23"/>
        <v/>
      </c>
      <c r="W95" s="68" t="str">
        <f t="shared" si="24"/>
        <v/>
      </c>
    </row>
    <row r="96" spans="1:23">
      <c r="A96" s="64">
        <v>94</v>
      </c>
      <c r="B96" s="64" t="s">
        <v>244</v>
      </c>
      <c r="C96" s="64" t="str">
        <f>IF(【個】高校男子!D28="","",【個】高校男子!D28&amp;"　"&amp;【個】高校男子!E28)</f>
        <v/>
      </c>
      <c r="D96" s="68" t="str">
        <f>IF(【個】高校男子!D28="","",【個】高校男子!H28)</f>
        <v/>
      </c>
      <c r="E96" s="68" t="str">
        <f t="shared" si="25"/>
        <v/>
      </c>
      <c r="G96" s="64">
        <v>94</v>
      </c>
      <c r="H96" s="64" t="str">
        <f>IF(N96=1,MAX(H$3:H95)+1,"")</f>
        <v/>
      </c>
      <c r="I96" s="64" t="str">
        <f t="shared" si="15"/>
        <v/>
      </c>
      <c r="J96" s="64" t="str">
        <f t="shared" si="16"/>
        <v/>
      </c>
      <c r="K96" s="68" t="str">
        <f t="shared" si="17"/>
        <v/>
      </c>
      <c r="L96" s="68" t="str">
        <f t="shared" si="18"/>
        <v/>
      </c>
      <c r="M96" s="64" t="str">
        <f t="shared" si="19"/>
        <v/>
      </c>
      <c r="N96" s="64" t="str">
        <f>IF(J96="","",(COUNTIF($J$2:J96,$J$2:J96)))</f>
        <v/>
      </c>
      <c r="O96" s="68" t="s">
        <v>268</v>
      </c>
      <c r="R96" s="64">
        <v>94</v>
      </c>
      <c r="S96" s="64" t="str">
        <f t="shared" si="20"/>
        <v/>
      </c>
      <c r="T96" s="68" t="str">
        <f t="shared" si="21"/>
        <v/>
      </c>
      <c r="U96" s="64" t="str">
        <f t="shared" si="22"/>
        <v/>
      </c>
      <c r="V96" s="68" t="str">
        <f t="shared" si="23"/>
        <v/>
      </c>
      <c r="W96" s="68" t="str">
        <f t="shared" si="24"/>
        <v/>
      </c>
    </row>
    <row r="97" spans="1:23">
      <c r="A97" s="64">
        <v>95</v>
      </c>
      <c r="B97" s="64" t="s">
        <v>244</v>
      </c>
      <c r="C97" s="64" t="str">
        <f>IF(【個】高校男子!D29="","",【個】高校男子!D29&amp;"　"&amp;【個】高校男子!E29)</f>
        <v/>
      </c>
      <c r="D97" s="68" t="str">
        <f>IF(【個】高校男子!D29="","",【個】高校男子!H29)</f>
        <v/>
      </c>
      <c r="E97" s="68" t="str">
        <f t="shared" si="25"/>
        <v/>
      </c>
      <c r="G97" s="64">
        <v>95</v>
      </c>
      <c r="H97" s="64" t="str">
        <f>IF(N97=1,MAX(H$3:H96)+1,"")</f>
        <v/>
      </c>
      <c r="I97" s="64" t="str">
        <f t="shared" si="15"/>
        <v/>
      </c>
      <c r="J97" s="64" t="str">
        <f t="shared" si="16"/>
        <v/>
      </c>
      <c r="K97" s="68" t="str">
        <f t="shared" si="17"/>
        <v/>
      </c>
      <c r="L97" s="68" t="str">
        <f t="shared" si="18"/>
        <v/>
      </c>
      <c r="M97" s="64" t="str">
        <f t="shared" si="19"/>
        <v/>
      </c>
      <c r="N97" s="64" t="str">
        <f>IF(J97="","",(COUNTIF($J$2:J97,$J$2:J97)))</f>
        <v/>
      </c>
      <c r="O97" s="68" t="s">
        <v>268</v>
      </c>
      <c r="R97" s="64">
        <v>95</v>
      </c>
      <c r="S97" s="64" t="str">
        <f t="shared" si="20"/>
        <v/>
      </c>
      <c r="T97" s="68" t="str">
        <f t="shared" si="21"/>
        <v/>
      </c>
      <c r="U97" s="64" t="str">
        <f t="shared" si="22"/>
        <v/>
      </c>
      <c r="V97" s="68" t="str">
        <f t="shared" si="23"/>
        <v/>
      </c>
      <c r="W97" s="68" t="str">
        <f t="shared" si="24"/>
        <v/>
      </c>
    </row>
    <row r="98" spans="1:23">
      <c r="A98" s="64">
        <v>96</v>
      </c>
      <c r="B98" s="64" t="s">
        <v>244</v>
      </c>
      <c r="C98" s="64" t="str">
        <f>IF(【個】高校男子!D30="","",【個】高校男子!D30&amp;"　"&amp;【個】高校男子!E30)</f>
        <v/>
      </c>
      <c r="D98" s="68" t="str">
        <f>IF(【個】高校男子!D30="","",【個】高校男子!H30)</f>
        <v/>
      </c>
      <c r="E98" s="68" t="str">
        <f t="shared" si="25"/>
        <v/>
      </c>
      <c r="G98" s="64">
        <v>96</v>
      </c>
      <c r="H98" s="64" t="str">
        <f>IF(N98=1,MAX(H$3:H97)+1,"")</f>
        <v/>
      </c>
      <c r="I98" s="64" t="str">
        <f t="shared" si="15"/>
        <v/>
      </c>
      <c r="J98" s="64" t="str">
        <f t="shared" si="16"/>
        <v/>
      </c>
      <c r="K98" s="68" t="str">
        <f t="shared" si="17"/>
        <v/>
      </c>
      <c r="L98" s="68" t="str">
        <f t="shared" si="18"/>
        <v/>
      </c>
      <c r="M98" s="64" t="str">
        <f t="shared" si="19"/>
        <v/>
      </c>
      <c r="N98" s="64" t="str">
        <f>IF(J98="","",(COUNTIF($J$2:J98,$J$2:J98)))</f>
        <v/>
      </c>
      <c r="O98" s="68" t="s">
        <v>268</v>
      </c>
      <c r="R98" s="64">
        <v>96</v>
      </c>
      <c r="S98" s="64" t="str">
        <f t="shared" si="20"/>
        <v/>
      </c>
      <c r="T98" s="68" t="str">
        <f t="shared" si="21"/>
        <v/>
      </c>
      <c r="U98" s="64" t="str">
        <f t="shared" si="22"/>
        <v/>
      </c>
      <c r="V98" s="68" t="str">
        <f t="shared" si="23"/>
        <v/>
      </c>
      <c r="W98" s="68" t="str">
        <f t="shared" si="24"/>
        <v/>
      </c>
    </row>
    <row r="99" spans="1:23">
      <c r="A99" s="64">
        <v>97</v>
      </c>
      <c r="B99" s="64" t="s">
        <v>244</v>
      </c>
      <c r="C99" s="64" t="str">
        <f>IF(【個】高校男子!D31="","",【個】高校男子!D31&amp;"　"&amp;【個】高校男子!E31)</f>
        <v/>
      </c>
      <c r="D99" s="68" t="str">
        <f>IF(【個】高校男子!D31="","",【個】高校男子!H31)</f>
        <v/>
      </c>
      <c r="E99" s="68" t="str">
        <f t="shared" si="25"/>
        <v/>
      </c>
      <c r="G99" s="64">
        <v>97</v>
      </c>
      <c r="H99" s="64" t="str">
        <f>IF(N99=1,MAX(H$3:H98)+1,"")</f>
        <v/>
      </c>
      <c r="I99" s="64" t="str">
        <f t="shared" si="15"/>
        <v/>
      </c>
      <c r="J99" s="64" t="str">
        <f t="shared" si="16"/>
        <v/>
      </c>
      <c r="K99" s="68" t="str">
        <f t="shared" si="17"/>
        <v/>
      </c>
      <c r="L99" s="68" t="str">
        <f t="shared" si="18"/>
        <v/>
      </c>
      <c r="M99" s="64" t="str">
        <f t="shared" si="19"/>
        <v/>
      </c>
      <c r="N99" s="64" t="str">
        <f>IF(J99="","",(COUNTIF($J$2:J99,$J$2:J99)))</f>
        <v/>
      </c>
      <c r="O99" s="68" t="s">
        <v>268</v>
      </c>
      <c r="R99" s="64">
        <v>97</v>
      </c>
      <c r="S99" s="64" t="str">
        <f t="shared" si="20"/>
        <v/>
      </c>
      <c r="T99" s="68" t="str">
        <f t="shared" si="21"/>
        <v/>
      </c>
      <c r="U99" s="64" t="str">
        <f t="shared" si="22"/>
        <v/>
      </c>
      <c r="V99" s="68" t="str">
        <f t="shared" si="23"/>
        <v/>
      </c>
      <c r="W99" s="68" t="str">
        <f t="shared" si="24"/>
        <v/>
      </c>
    </row>
    <row r="100" spans="1:23">
      <c r="A100" s="64">
        <v>98</v>
      </c>
      <c r="B100" s="64" t="s">
        <v>244</v>
      </c>
      <c r="C100" s="64" t="str">
        <f>IF(【個】高校男子!D32="","",【個】高校男子!D32&amp;"　"&amp;【個】高校男子!E32)</f>
        <v/>
      </c>
      <c r="D100" s="68" t="str">
        <f>IF(【個】高校男子!D32="","",【個】高校男子!H32)</f>
        <v/>
      </c>
      <c r="E100" s="68" t="str">
        <f t="shared" si="25"/>
        <v/>
      </c>
      <c r="G100" s="64">
        <v>98</v>
      </c>
      <c r="H100" s="64" t="str">
        <f>IF(N100=1,MAX(H$3:H99)+1,"")</f>
        <v/>
      </c>
      <c r="I100" s="64" t="str">
        <f t="shared" si="15"/>
        <v/>
      </c>
      <c r="J100" s="64" t="str">
        <f t="shared" si="16"/>
        <v/>
      </c>
      <c r="K100" s="68" t="str">
        <f t="shared" si="17"/>
        <v/>
      </c>
      <c r="L100" s="68" t="str">
        <f t="shared" si="18"/>
        <v/>
      </c>
      <c r="M100" s="64" t="str">
        <f t="shared" si="19"/>
        <v/>
      </c>
      <c r="N100" s="64" t="str">
        <f>IF(J100="","",(COUNTIF($J$2:J100,$J$2:J100)))</f>
        <v/>
      </c>
      <c r="O100" s="68" t="s">
        <v>268</v>
      </c>
      <c r="R100" s="64">
        <v>98</v>
      </c>
      <c r="S100" s="64" t="str">
        <f t="shared" si="20"/>
        <v/>
      </c>
      <c r="T100" s="68" t="str">
        <f t="shared" si="21"/>
        <v/>
      </c>
      <c r="U100" s="64" t="str">
        <f t="shared" si="22"/>
        <v/>
      </c>
      <c r="V100" s="68" t="str">
        <f t="shared" si="23"/>
        <v/>
      </c>
      <c r="W100" s="68" t="str">
        <f t="shared" si="24"/>
        <v/>
      </c>
    </row>
    <row r="101" spans="1:23">
      <c r="A101" s="64">
        <v>99</v>
      </c>
      <c r="B101" s="64" t="s">
        <v>244</v>
      </c>
      <c r="C101" s="64" t="str">
        <f>IF(【個】高校男子!D33="","",【個】高校男子!D33&amp;"　"&amp;【個】高校男子!E33)</f>
        <v/>
      </c>
      <c r="D101" s="68" t="str">
        <f>IF(【個】高校男子!D33="","",【個】高校男子!H33)</f>
        <v/>
      </c>
      <c r="E101" s="68" t="str">
        <f t="shared" si="25"/>
        <v/>
      </c>
      <c r="G101" s="64">
        <v>99</v>
      </c>
      <c r="H101" s="64" t="str">
        <f>IF(N101=1,MAX(H$3:H100)+1,"")</f>
        <v/>
      </c>
      <c r="I101" s="64" t="str">
        <f t="shared" si="15"/>
        <v/>
      </c>
      <c r="J101" s="64" t="str">
        <f t="shared" si="16"/>
        <v/>
      </c>
      <c r="K101" s="68" t="str">
        <f t="shared" si="17"/>
        <v/>
      </c>
      <c r="L101" s="68" t="str">
        <f t="shared" si="18"/>
        <v/>
      </c>
      <c r="M101" s="64" t="str">
        <f t="shared" si="19"/>
        <v/>
      </c>
      <c r="N101" s="64" t="str">
        <f>IF(J101="","",(COUNTIF($J$2:J101,$J$2:J101)))</f>
        <v/>
      </c>
      <c r="O101" s="68" t="s">
        <v>268</v>
      </c>
      <c r="R101" s="64">
        <v>99</v>
      </c>
      <c r="S101" s="64" t="str">
        <f t="shared" si="20"/>
        <v/>
      </c>
      <c r="T101" s="68" t="str">
        <f t="shared" si="21"/>
        <v/>
      </c>
      <c r="U101" s="64" t="str">
        <f t="shared" si="22"/>
        <v/>
      </c>
      <c r="V101" s="68" t="str">
        <f t="shared" si="23"/>
        <v/>
      </c>
      <c r="W101" s="68" t="str">
        <f t="shared" si="24"/>
        <v/>
      </c>
    </row>
    <row r="102" spans="1:23">
      <c r="A102" s="82">
        <v>100</v>
      </c>
      <c r="B102" s="82" t="s">
        <v>244</v>
      </c>
      <c r="C102" s="82" t="str">
        <f>IF(【個】高校男子!D34="","",【個】高校男子!D34&amp;"　"&amp;【個】高校男子!E34)</f>
        <v/>
      </c>
      <c r="D102" s="83" t="str">
        <f>IF(【個】高校男子!D34="","",【個】高校男子!H34)</f>
        <v/>
      </c>
      <c r="E102" s="83" t="str">
        <f t="shared" si="25"/>
        <v/>
      </c>
      <c r="G102" s="64">
        <v>100</v>
      </c>
      <c r="H102" s="64" t="str">
        <f>IF(N102=1,MAX(H$3:H101)+1,"")</f>
        <v/>
      </c>
      <c r="I102" s="64" t="str">
        <f t="shared" si="15"/>
        <v/>
      </c>
      <c r="J102" s="64" t="str">
        <f t="shared" si="16"/>
        <v/>
      </c>
      <c r="K102" s="68" t="str">
        <f t="shared" si="17"/>
        <v/>
      </c>
      <c r="L102" s="68" t="str">
        <f t="shared" si="18"/>
        <v/>
      </c>
      <c r="M102" s="64" t="str">
        <f t="shared" si="19"/>
        <v/>
      </c>
      <c r="N102" s="64" t="str">
        <f>IF(J102="","",(COUNTIF($J$2:J102,$J$2:J102)))</f>
        <v/>
      </c>
      <c r="O102" s="68" t="s">
        <v>268</v>
      </c>
      <c r="R102" s="64">
        <v>100</v>
      </c>
      <c r="S102" s="64" t="str">
        <f t="shared" si="20"/>
        <v/>
      </c>
      <c r="T102" s="68" t="str">
        <f t="shared" si="21"/>
        <v/>
      </c>
      <c r="U102" s="64" t="str">
        <f t="shared" si="22"/>
        <v/>
      </c>
      <c r="V102" s="68" t="str">
        <f t="shared" si="23"/>
        <v/>
      </c>
      <c r="W102" s="68" t="str">
        <f t="shared" si="24"/>
        <v/>
      </c>
    </row>
    <row r="103" spans="1:23">
      <c r="A103" s="64">
        <v>101</v>
      </c>
      <c r="B103" s="64" t="s">
        <v>245</v>
      </c>
      <c r="C103" s="64" t="str">
        <f>IF(【個】高校女子!D15="","",【個】高校女子!D15&amp;"　"&amp;【個】高校女子!E15)</f>
        <v/>
      </c>
      <c r="D103" s="68" t="str">
        <f>IF(【個】高校女子!D15="","",【個】高校女子!H15)</f>
        <v/>
      </c>
      <c r="E103" s="68" t="str">
        <f t="shared" si="25"/>
        <v/>
      </c>
      <c r="G103" s="64">
        <v>101</v>
      </c>
      <c r="H103" s="64" t="str">
        <f>IF(N103=1,MAX(H$3:H102)+1,"")</f>
        <v/>
      </c>
      <c r="I103" s="64" t="str">
        <f t="shared" si="15"/>
        <v/>
      </c>
      <c r="J103" s="64" t="str">
        <f t="shared" si="16"/>
        <v/>
      </c>
      <c r="K103" s="68" t="str">
        <f t="shared" si="17"/>
        <v/>
      </c>
      <c r="L103" s="68" t="str">
        <f t="shared" si="18"/>
        <v/>
      </c>
      <c r="M103" s="64" t="str">
        <f t="shared" si="19"/>
        <v/>
      </c>
      <c r="N103" s="64" t="str">
        <f>IF(J103="","",(COUNTIF($J$2:J103,$J$2:J103)))</f>
        <v/>
      </c>
      <c r="O103" s="68" t="s">
        <v>268</v>
      </c>
      <c r="R103" s="64">
        <v>101</v>
      </c>
      <c r="S103" s="64" t="str">
        <f t="shared" si="20"/>
        <v/>
      </c>
      <c r="T103" s="68" t="str">
        <f t="shared" si="21"/>
        <v/>
      </c>
      <c r="U103" s="64" t="str">
        <f t="shared" si="22"/>
        <v/>
      </c>
      <c r="V103" s="68" t="str">
        <f t="shared" si="23"/>
        <v/>
      </c>
      <c r="W103" s="68" t="str">
        <f t="shared" si="24"/>
        <v/>
      </c>
    </row>
    <row r="104" spans="1:23">
      <c r="A104" s="64">
        <v>102</v>
      </c>
      <c r="B104" s="64" t="s">
        <v>245</v>
      </c>
      <c r="C104" s="64" t="str">
        <f>IF(【個】高校女子!D16="","",【個】高校女子!D16&amp;"　"&amp;【個】高校女子!E16)</f>
        <v/>
      </c>
      <c r="D104" s="68" t="str">
        <f>IF(【個】高校女子!D16="","",【個】高校女子!H16)</f>
        <v/>
      </c>
      <c r="E104" s="68" t="str">
        <f t="shared" ref="E104:E122" si="26">IF(C104="","",0)</f>
        <v/>
      </c>
      <c r="G104" s="64">
        <v>102</v>
      </c>
      <c r="H104" s="64" t="str">
        <f>IF(N104=1,MAX(H$3:H103)+1,"")</f>
        <v/>
      </c>
      <c r="I104" s="64" t="str">
        <f t="shared" si="15"/>
        <v/>
      </c>
      <c r="J104" s="64" t="str">
        <f t="shared" si="16"/>
        <v/>
      </c>
      <c r="K104" s="68" t="str">
        <f t="shared" si="17"/>
        <v/>
      </c>
      <c r="L104" s="68" t="str">
        <f t="shared" si="18"/>
        <v/>
      </c>
      <c r="M104" s="64" t="str">
        <f t="shared" si="19"/>
        <v/>
      </c>
      <c r="N104" s="64" t="str">
        <f>IF(J104="","",(COUNTIF($J$2:J104,$J$2:J104)))</f>
        <v/>
      </c>
      <c r="O104" s="68" t="s">
        <v>268</v>
      </c>
      <c r="R104" s="64">
        <v>102</v>
      </c>
      <c r="S104" s="64" t="str">
        <f t="shared" si="20"/>
        <v/>
      </c>
      <c r="T104" s="68" t="str">
        <f t="shared" si="21"/>
        <v/>
      </c>
      <c r="U104" s="64" t="str">
        <f t="shared" si="22"/>
        <v/>
      </c>
      <c r="V104" s="68" t="str">
        <f t="shared" si="23"/>
        <v/>
      </c>
      <c r="W104" s="68" t="str">
        <f t="shared" si="24"/>
        <v/>
      </c>
    </row>
    <row r="105" spans="1:23">
      <c r="A105" s="64">
        <v>103</v>
      </c>
      <c r="B105" s="64" t="s">
        <v>245</v>
      </c>
      <c r="C105" s="64" t="str">
        <f>IF(【個】高校女子!D17="","",【個】高校女子!D17&amp;"　"&amp;【個】高校女子!E17)</f>
        <v/>
      </c>
      <c r="D105" s="68" t="str">
        <f>IF(【個】高校女子!D17="","",【個】高校女子!H17)</f>
        <v/>
      </c>
      <c r="E105" s="68" t="str">
        <f t="shared" si="26"/>
        <v/>
      </c>
      <c r="G105" s="64">
        <v>103</v>
      </c>
      <c r="H105" s="64" t="str">
        <f>IF(N105=1,MAX(H$3:H104)+1,"")</f>
        <v/>
      </c>
      <c r="I105" s="64" t="str">
        <f t="shared" si="15"/>
        <v/>
      </c>
      <c r="J105" s="64" t="str">
        <f t="shared" si="16"/>
        <v/>
      </c>
      <c r="K105" s="68" t="str">
        <f t="shared" si="17"/>
        <v/>
      </c>
      <c r="L105" s="68" t="str">
        <f t="shared" si="18"/>
        <v/>
      </c>
      <c r="M105" s="64" t="str">
        <f t="shared" si="19"/>
        <v/>
      </c>
      <c r="N105" s="64" t="str">
        <f>IF(J105="","",(COUNTIF($J$2:J105,$J$2:J105)))</f>
        <v/>
      </c>
      <c r="O105" s="68" t="s">
        <v>268</v>
      </c>
      <c r="R105" s="64">
        <v>103</v>
      </c>
      <c r="S105" s="64" t="str">
        <f t="shared" si="20"/>
        <v/>
      </c>
      <c r="T105" s="68" t="str">
        <f t="shared" si="21"/>
        <v/>
      </c>
      <c r="U105" s="64" t="str">
        <f t="shared" si="22"/>
        <v/>
      </c>
      <c r="V105" s="68" t="str">
        <f t="shared" si="23"/>
        <v/>
      </c>
      <c r="W105" s="68" t="str">
        <f t="shared" si="24"/>
        <v/>
      </c>
    </row>
    <row r="106" spans="1:23">
      <c r="A106" s="64">
        <v>104</v>
      </c>
      <c r="B106" s="64" t="s">
        <v>245</v>
      </c>
      <c r="C106" s="64" t="str">
        <f>IF(【個】高校女子!D18="","",【個】高校女子!D18&amp;"　"&amp;【個】高校女子!E18)</f>
        <v/>
      </c>
      <c r="D106" s="68" t="str">
        <f>IF(【個】高校女子!D18="","",【個】高校女子!H18)</f>
        <v/>
      </c>
      <c r="E106" s="68" t="str">
        <f t="shared" si="26"/>
        <v/>
      </c>
      <c r="G106" s="64">
        <v>104</v>
      </c>
      <c r="H106" s="64" t="str">
        <f>IF(N106=1,MAX(H$3:H105)+1,"")</f>
        <v/>
      </c>
      <c r="I106" s="64" t="str">
        <f t="shared" si="15"/>
        <v/>
      </c>
      <c r="J106" s="64" t="str">
        <f t="shared" si="16"/>
        <v/>
      </c>
      <c r="K106" s="68" t="str">
        <f t="shared" si="17"/>
        <v/>
      </c>
      <c r="L106" s="68" t="str">
        <f t="shared" si="18"/>
        <v/>
      </c>
      <c r="M106" s="64" t="str">
        <f t="shared" si="19"/>
        <v/>
      </c>
      <c r="N106" s="64" t="str">
        <f>IF(J106="","",(COUNTIF($J$2:J106,$J$2:J106)))</f>
        <v/>
      </c>
      <c r="O106" s="68" t="s">
        <v>268</v>
      </c>
      <c r="R106" s="64">
        <v>104</v>
      </c>
      <c r="S106" s="64" t="str">
        <f t="shared" si="20"/>
        <v/>
      </c>
      <c r="T106" s="68" t="str">
        <f t="shared" si="21"/>
        <v/>
      </c>
      <c r="U106" s="64" t="str">
        <f t="shared" si="22"/>
        <v/>
      </c>
      <c r="V106" s="68" t="str">
        <f t="shared" si="23"/>
        <v/>
      </c>
      <c r="W106" s="68" t="str">
        <f t="shared" si="24"/>
        <v/>
      </c>
    </row>
    <row r="107" spans="1:23">
      <c r="A107" s="64">
        <v>105</v>
      </c>
      <c r="B107" s="64" t="s">
        <v>245</v>
      </c>
      <c r="C107" s="64" t="str">
        <f>IF(【個】高校女子!D19="","",【個】高校女子!D19&amp;"　"&amp;【個】高校女子!E19)</f>
        <v/>
      </c>
      <c r="D107" s="68" t="str">
        <f>IF(【個】高校女子!D19="","",【個】高校女子!H19)</f>
        <v/>
      </c>
      <c r="E107" s="68" t="str">
        <f t="shared" si="26"/>
        <v/>
      </c>
      <c r="G107" s="64">
        <v>105</v>
      </c>
      <c r="H107" s="64" t="str">
        <f>IF(N107=1,MAX(H$3:H106)+1,"")</f>
        <v/>
      </c>
      <c r="I107" s="64" t="str">
        <f t="shared" si="15"/>
        <v/>
      </c>
      <c r="J107" s="64" t="str">
        <f t="shared" si="16"/>
        <v/>
      </c>
      <c r="K107" s="68" t="str">
        <f t="shared" si="17"/>
        <v/>
      </c>
      <c r="L107" s="68" t="str">
        <f t="shared" si="18"/>
        <v/>
      </c>
      <c r="M107" s="64" t="str">
        <f t="shared" si="19"/>
        <v/>
      </c>
      <c r="N107" s="64" t="str">
        <f>IF(J107="","",(COUNTIF($J$2:J107,$J$2:J107)))</f>
        <v/>
      </c>
      <c r="O107" s="68" t="s">
        <v>268</v>
      </c>
      <c r="R107" s="64">
        <v>105</v>
      </c>
      <c r="S107" s="64" t="str">
        <f t="shared" si="20"/>
        <v/>
      </c>
      <c r="T107" s="68" t="str">
        <f t="shared" si="21"/>
        <v/>
      </c>
      <c r="U107" s="64" t="str">
        <f t="shared" si="22"/>
        <v/>
      </c>
      <c r="V107" s="68" t="str">
        <f t="shared" si="23"/>
        <v/>
      </c>
      <c r="W107" s="68" t="str">
        <f t="shared" si="24"/>
        <v/>
      </c>
    </row>
    <row r="108" spans="1:23">
      <c r="A108" s="64">
        <v>106</v>
      </c>
      <c r="B108" s="64" t="s">
        <v>245</v>
      </c>
      <c r="C108" s="64" t="str">
        <f>IF(【個】高校女子!D20="","",【個】高校女子!D20&amp;"　"&amp;【個】高校女子!E20)</f>
        <v/>
      </c>
      <c r="D108" s="68" t="str">
        <f>IF(【個】高校女子!D20="","",【個】高校女子!H20)</f>
        <v/>
      </c>
      <c r="E108" s="68" t="str">
        <f t="shared" si="26"/>
        <v/>
      </c>
      <c r="G108" s="64">
        <v>106</v>
      </c>
      <c r="H108" s="64" t="str">
        <f>IF(N108=1,MAX(H$3:H107)+1,"")</f>
        <v/>
      </c>
      <c r="I108" s="64" t="str">
        <f t="shared" si="15"/>
        <v/>
      </c>
      <c r="J108" s="64" t="str">
        <f t="shared" si="16"/>
        <v/>
      </c>
      <c r="K108" s="68" t="str">
        <f t="shared" si="17"/>
        <v/>
      </c>
      <c r="L108" s="68" t="str">
        <f t="shared" si="18"/>
        <v/>
      </c>
      <c r="M108" s="64" t="str">
        <f t="shared" si="19"/>
        <v/>
      </c>
      <c r="N108" s="64" t="str">
        <f>IF(J108="","",(COUNTIF($J$2:J108,$J$2:J108)))</f>
        <v/>
      </c>
      <c r="O108" s="68" t="s">
        <v>268</v>
      </c>
      <c r="R108" s="64">
        <v>106</v>
      </c>
      <c r="S108" s="64" t="str">
        <f t="shared" si="20"/>
        <v/>
      </c>
      <c r="T108" s="68" t="str">
        <f t="shared" si="21"/>
        <v/>
      </c>
      <c r="U108" s="64" t="str">
        <f t="shared" si="22"/>
        <v/>
      </c>
      <c r="V108" s="68" t="str">
        <f t="shared" si="23"/>
        <v/>
      </c>
      <c r="W108" s="68" t="str">
        <f t="shared" si="24"/>
        <v/>
      </c>
    </row>
    <row r="109" spans="1:23">
      <c r="A109" s="64">
        <v>107</v>
      </c>
      <c r="B109" s="64" t="s">
        <v>245</v>
      </c>
      <c r="C109" s="64" t="str">
        <f>IF(【個】高校女子!D21="","",【個】高校女子!D21&amp;"　"&amp;【個】高校女子!E21)</f>
        <v/>
      </c>
      <c r="D109" s="68" t="str">
        <f>IF(【個】高校女子!D21="","",【個】高校女子!H21)</f>
        <v/>
      </c>
      <c r="E109" s="68" t="str">
        <f t="shared" si="26"/>
        <v/>
      </c>
      <c r="G109" s="64">
        <v>107</v>
      </c>
      <c r="H109" s="64" t="str">
        <f>IF(N109=1,MAX(H$3:H108)+1,"")</f>
        <v/>
      </c>
      <c r="I109" s="64" t="str">
        <f t="shared" si="15"/>
        <v/>
      </c>
      <c r="J109" s="64" t="str">
        <f t="shared" si="16"/>
        <v/>
      </c>
      <c r="K109" s="68" t="str">
        <f t="shared" si="17"/>
        <v/>
      </c>
      <c r="L109" s="68" t="str">
        <f t="shared" si="18"/>
        <v/>
      </c>
      <c r="M109" s="64" t="str">
        <f t="shared" si="19"/>
        <v/>
      </c>
      <c r="N109" s="64" t="str">
        <f>IF(J109="","",(COUNTIF($J$2:J109,$J$2:J109)))</f>
        <v/>
      </c>
      <c r="O109" s="68" t="s">
        <v>268</v>
      </c>
      <c r="R109" s="64">
        <v>107</v>
      </c>
      <c r="S109" s="64" t="str">
        <f t="shared" si="20"/>
        <v/>
      </c>
      <c r="T109" s="68" t="str">
        <f t="shared" si="21"/>
        <v/>
      </c>
      <c r="U109" s="64" t="str">
        <f t="shared" si="22"/>
        <v/>
      </c>
      <c r="V109" s="68" t="str">
        <f t="shared" si="23"/>
        <v/>
      </c>
      <c r="W109" s="68" t="str">
        <f t="shared" si="24"/>
        <v/>
      </c>
    </row>
    <row r="110" spans="1:23">
      <c r="A110" s="64">
        <v>108</v>
      </c>
      <c r="B110" s="64" t="s">
        <v>245</v>
      </c>
      <c r="C110" s="64" t="str">
        <f>IF(【個】高校女子!D22="","",【個】高校女子!D22&amp;"　"&amp;【個】高校女子!E22)</f>
        <v/>
      </c>
      <c r="D110" s="68" t="str">
        <f>IF(【個】高校女子!D22="","",【個】高校女子!H22)</f>
        <v/>
      </c>
      <c r="E110" s="68" t="str">
        <f t="shared" si="26"/>
        <v/>
      </c>
      <c r="G110" s="64">
        <v>108</v>
      </c>
      <c r="H110" s="64" t="str">
        <f>IF(N110=1,MAX(H$3:H109)+1,"")</f>
        <v/>
      </c>
      <c r="I110" s="64" t="str">
        <f t="shared" si="15"/>
        <v/>
      </c>
      <c r="J110" s="64" t="str">
        <f t="shared" si="16"/>
        <v/>
      </c>
      <c r="K110" s="68" t="str">
        <f t="shared" si="17"/>
        <v/>
      </c>
      <c r="L110" s="68" t="str">
        <f t="shared" si="18"/>
        <v/>
      </c>
      <c r="M110" s="64" t="str">
        <f t="shared" si="19"/>
        <v/>
      </c>
      <c r="N110" s="64" t="str">
        <f>IF(J110="","",(COUNTIF($J$2:J110,$J$2:J110)))</f>
        <v/>
      </c>
      <c r="O110" s="68" t="s">
        <v>268</v>
      </c>
      <c r="R110" s="64">
        <v>108</v>
      </c>
      <c r="S110" s="64" t="str">
        <f t="shared" si="20"/>
        <v/>
      </c>
      <c r="T110" s="68" t="str">
        <f t="shared" si="21"/>
        <v/>
      </c>
      <c r="U110" s="64" t="str">
        <f t="shared" si="22"/>
        <v/>
      </c>
      <c r="V110" s="68" t="str">
        <f t="shared" si="23"/>
        <v/>
      </c>
      <c r="W110" s="68" t="str">
        <f t="shared" si="24"/>
        <v/>
      </c>
    </row>
    <row r="111" spans="1:23">
      <c r="A111" s="64">
        <v>109</v>
      </c>
      <c r="B111" s="64" t="s">
        <v>245</v>
      </c>
      <c r="C111" s="64" t="str">
        <f>IF(【個】高校女子!D23="","",【個】高校女子!D23&amp;"　"&amp;【個】高校女子!E23)</f>
        <v/>
      </c>
      <c r="D111" s="68" t="str">
        <f>IF(【個】高校女子!D23="","",【個】高校女子!H23)</f>
        <v/>
      </c>
      <c r="E111" s="68" t="str">
        <f t="shared" si="26"/>
        <v/>
      </c>
      <c r="G111" s="64">
        <v>109</v>
      </c>
      <c r="H111" s="64" t="str">
        <f>IF(N111=1,MAX(H$3:H110)+1,"")</f>
        <v/>
      </c>
      <c r="I111" s="64" t="str">
        <f t="shared" si="15"/>
        <v/>
      </c>
      <c r="J111" s="64" t="str">
        <f t="shared" si="16"/>
        <v/>
      </c>
      <c r="K111" s="68" t="str">
        <f t="shared" si="17"/>
        <v/>
      </c>
      <c r="L111" s="68" t="str">
        <f t="shared" si="18"/>
        <v/>
      </c>
      <c r="M111" s="64" t="str">
        <f t="shared" si="19"/>
        <v/>
      </c>
      <c r="N111" s="64" t="str">
        <f>IF(J111="","",(COUNTIF($J$2:J111,$J$2:J111)))</f>
        <v/>
      </c>
      <c r="O111" s="68" t="s">
        <v>268</v>
      </c>
      <c r="R111" s="64">
        <v>109</v>
      </c>
      <c r="S111" s="64" t="str">
        <f t="shared" si="20"/>
        <v/>
      </c>
      <c r="T111" s="68" t="str">
        <f t="shared" si="21"/>
        <v/>
      </c>
      <c r="U111" s="64" t="str">
        <f t="shared" si="22"/>
        <v/>
      </c>
      <c r="V111" s="68" t="str">
        <f t="shared" si="23"/>
        <v/>
      </c>
      <c r="W111" s="68" t="str">
        <f t="shared" si="24"/>
        <v/>
      </c>
    </row>
    <row r="112" spans="1:23">
      <c r="A112" s="64">
        <v>110</v>
      </c>
      <c r="B112" s="64" t="s">
        <v>245</v>
      </c>
      <c r="C112" s="64" t="str">
        <f>IF(【個】高校女子!D24="","",【個】高校女子!D24&amp;"　"&amp;【個】高校女子!E24)</f>
        <v/>
      </c>
      <c r="D112" s="68" t="str">
        <f>IF(【個】高校女子!D24="","",【個】高校女子!H24)</f>
        <v/>
      </c>
      <c r="E112" s="68" t="str">
        <f t="shared" si="26"/>
        <v/>
      </c>
      <c r="G112" s="64">
        <v>110</v>
      </c>
      <c r="H112" s="64" t="str">
        <f>IF(N112=1,MAX(H$3:H111)+1,"")</f>
        <v/>
      </c>
      <c r="I112" s="64" t="str">
        <f t="shared" si="15"/>
        <v/>
      </c>
      <c r="J112" s="64" t="str">
        <f t="shared" si="16"/>
        <v/>
      </c>
      <c r="K112" s="68" t="str">
        <f t="shared" si="17"/>
        <v/>
      </c>
      <c r="L112" s="68" t="str">
        <f t="shared" si="18"/>
        <v/>
      </c>
      <c r="M112" s="64" t="str">
        <f t="shared" si="19"/>
        <v/>
      </c>
      <c r="N112" s="64" t="str">
        <f>IF(J112="","",(COUNTIF($J$2:J112,$J$2:J112)))</f>
        <v/>
      </c>
      <c r="O112" s="68" t="s">
        <v>268</v>
      </c>
      <c r="R112" s="64">
        <v>110</v>
      </c>
      <c r="S112" s="64" t="str">
        <f t="shared" si="20"/>
        <v/>
      </c>
      <c r="T112" s="68" t="str">
        <f t="shared" si="21"/>
        <v/>
      </c>
      <c r="U112" s="64" t="str">
        <f t="shared" si="22"/>
        <v/>
      </c>
      <c r="V112" s="68" t="str">
        <f t="shared" si="23"/>
        <v/>
      </c>
      <c r="W112" s="68" t="str">
        <f t="shared" si="24"/>
        <v/>
      </c>
    </row>
    <row r="113" spans="1:23">
      <c r="A113" s="64">
        <v>111</v>
      </c>
      <c r="B113" s="64" t="s">
        <v>245</v>
      </c>
      <c r="C113" s="64" t="str">
        <f>IF(【個】高校女子!D25="","",【個】高校女子!D25&amp;"　"&amp;【個】高校女子!E25)</f>
        <v/>
      </c>
      <c r="D113" s="68" t="str">
        <f>IF(【個】高校女子!D25="","",【個】高校女子!H25)</f>
        <v/>
      </c>
      <c r="E113" s="68" t="str">
        <f t="shared" si="26"/>
        <v/>
      </c>
      <c r="G113" s="64">
        <v>111</v>
      </c>
      <c r="H113" s="64" t="str">
        <f>IF(N113=1,MAX(H$3:H112)+1,"")</f>
        <v/>
      </c>
      <c r="I113" s="64" t="str">
        <f t="shared" si="15"/>
        <v/>
      </c>
      <c r="J113" s="64" t="str">
        <f t="shared" si="16"/>
        <v/>
      </c>
      <c r="K113" s="68" t="str">
        <f t="shared" si="17"/>
        <v/>
      </c>
      <c r="L113" s="68" t="str">
        <f t="shared" si="18"/>
        <v/>
      </c>
      <c r="M113" s="64" t="str">
        <f t="shared" si="19"/>
        <v/>
      </c>
      <c r="N113" s="64" t="str">
        <f>IF(J113="","",(COUNTIF($J$2:J113,$J$2:J113)))</f>
        <v/>
      </c>
      <c r="O113" s="68" t="s">
        <v>268</v>
      </c>
      <c r="R113" s="64">
        <v>111</v>
      </c>
      <c r="S113" s="64" t="str">
        <f t="shared" si="20"/>
        <v/>
      </c>
      <c r="T113" s="68" t="str">
        <f t="shared" si="21"/>
        <v/>
      </c>
      <c r="U113" s="64" t="str">
        <f t="shared" si="22"/>
        <v/>
      </c>
      <c r="V113" s="68" t="str">
        <f t="shared" si="23"/>
        <v/>
      </c>
      <c r="W113" s="68" t="str">
        <f t="shared" si="24"/>
        <v/>
      </c>
    </row>
    <row r="114" spans="1:23">
      <c r="A114" s="64">
        <v>112</v>
      </c>
      <c r="B114" s="64" t="s">
        <v>245</v>
      </c>
      <c r="C114" s="64" t="str">
        <f>IF(【個】高校女子!D26="","",【個】高校女子!D26&amp;"　"&amp;【個】高校女子!E26)</f>
        <v/>
      </c>
      <c r="D114" s="68" t="str">
        <f>IF(【個】高校女子!D26="","",【個】高校女子!H26)</f>
        <v/>
      </c>
      <c r="E114" s="68" t="str">
        <f t="shared" si="26"/>
        <v/>
      </c>
      <c r="G114" s="64">
        <v>112</v>
      </c>
      <c r="H114" s="64" t="str">
        <f>IF(N114=1,MAX(H$3:H113)+1,"")</f>
        <v/>
      </c>
      <c r="I114" s="64" t="str">
        <f t="shared" si="15"/>
        <v/>
      </c>
      <c r="J114" s="64" t="str">
        <f t="shared" si="16"/>
        <v/>
      </c>
      <c r="K114" s="68" t="str">
        <f t="shared" si="17"/>
        <v/>
      </c>
      <c r="L114" s="68" t="str">
        <f t="shared" si="18"/>
        <v/>
      </c>
      <c r="M114" s="64" t="str">
        <f t="shared" si="19"/>
        <v/>
      </c>
      <c r="N114" s="64" t="str">
        <f>IF(J114="","",(COUNTIF($J$2:J114,$J$2:J114)))</f>
        <v/>
      </c>
      <c r="O114" s="68" t="s">
        <v>268</v>
      </c>
      <c r="R114" s="64">
        <v>112</v>
      </c>
      <c r="S114" s="64" t="str">
        <f t="shared" si="20"/>
        <v/>
      </c>
      <c r="T114" s="68" t="str">
        <f t="shared" si="21"/>
        <v/>
      </c>
      <c r="U114" s="64" t="str">
        <f t="shared" si="22"/>
        <v/>
      </c>
      <c r="V114" s="68" t="str">
        <f t="shared" si="23"/>
        <v/>
      </c>
      <c r="W114" s="68" t="str">
        <f t="shared" si="24"/>
        <v/>
      </c>
    </row>
    <row r="115" spans="1:23">
      <c r="A115" s="64">
        <v>113</v>
      </c>
      <c r="B115" s="64" t="s">
        <v>245</v>
      </c>
      <c r="C115" s="64" t="str">
        <f>IF(【個】高校女子!D27="","",【個】高校女子!D27&amp;"　"&amp;【個】高校女子!E27)</f>
        <v/>
      </c>
      <c r="D115" s="68" t="str">
        <f>IF(【個】高校女子!D27="","",【個】高校女子!H27)</f>
        <v/>
      </c>
      <c r="E115" s="68" t="str">
        <f t="shared" si="26"/>
        <v/>
      </c>
      <c r="G115" s="64">
        <v>113</v>
      </c>
      <c r="H115" s="64" t="str">
        <f>IF(N115=1,MAX(H$3:H114)+1,"")</f>
        <v/>
      </c>
      <c r="I115" s="64" t="str">
        <f t="shared" si="15"/>
        <v/>
      </c>
      <c r="J115" s="64" t="str">
        <f t="shared" si="16"/>
        <v/>
      </c>
      <c r="K115" s="68" t="str">
        <f t="shared" si="17"/>
        <v/>
      </c>
      <c r="L115" s="68" t="str">
        <f t="shared" si="18"/>
        <v/>
      </c>
      <c r="M115" s="64" t="str">
        <f t="shared" si="19"/>
        <v/>
      </c>
      <c r="N115" s="64" t="str">
        <f>IF(J115="","",(COUNTIF($J$2:J115,$J$2:J115)))</f>
        <v/>
      </c>
      <c r="O115" s="68" t="s">
        <v>268</v>
      </c>
      <c r="R115" s="64">
        <v>113</v>
      </c>
      <c r="S115" s="64" t="str">
        <f t="shared" si="20"/>
        <v/>
      </c>
      <c r="T115" s="68" t="str">
        <f t="shared" si="21"/>
        <v/>
      </c>
      <c r="U115" s="64" t="str">
        <f t="shared" si="22"/>
        <v/>
      </c>
      <c r="V115" s="68" t="str">
        <f t="shared" si="23"/>
        <v/>
      </c>
      <c r="W115" s="68" t="str">
        <f t="shared" si="24"/>
        <v/>
      </c>
    </row>
    <row r="116" spans="1:23">
      <c r="A116" s="64">
        <v>114</v>
      </c>
      <c r="B116" s="64" t="s">
        <v>245</v>
      </c>
      <c r="C116" s="64" t="str">
        <f>IF(【個】高校女子!D28="","",【個】高校女子!D28&amp;"　"&amp;【個】高校女子!E28)</f>
        <v/>
      </c>
      <c r="D116" s="68" t="str">
        <f>IF(【個】高校女子!D28="","",【個】高校女子!H28)</f>
        <v/>
      </c>
      <c r="E116" s="68" t="str">
        <f t="shared" si="26"/>
        <v/>
      </c>
      <c r="G116" s="64">
        <v>114</v>
      </c>
      <c r="H116" s="64" t="str">
        <f>IF(N116=1,MAX(H$3:H115)+1,"")</f>
        <v/>
      </c>
      <c r="I116" s="64" t="str">
        <f t="shared" si="15"/>
        <v/>
      </c>
      <c r="J116" s="64" t="str">
        <f t="shared" si="16"/>
        <v/>
      </c>
      <c r="K116" s="68" t="str">
        <f t="shared" si="17"/>
        <v/>
      </c>
      <c r="L116" s="68" t="str">
        <f t="shared" si="18"/>
        <v/>
      </c>
      <c r="M116" s="64" t="str">
        <f t="shared" si="19"/>
        <v/>
      </c>
      <c r="N116" s="64" t="str">
        <f>IF(J116="","",(COUNTIF($J$2:J116,$J$2:J116)))</f>
        <v/>
      </c>
      <c r="O116" s="68" t="s">
        <v>268</v>
      </c>
      <c r="R116" s="64">
        <v>114</v>
      </c>
      <c r="S116" s="64" t="str">
        <f t="shared" si="20"/>
        <v/>
      </c>
      <c r="T116" s="68" t="str">
        <f t="shared" si="21"/>
        <v/>
      </c>
      <c r="U116" s="64" t="str">
        <f t="shared" si="22"/>
        <v/>
      </c>
      <c r="V116" s="68" t="str">
        <f t="shared" si="23"/>
        <v/>
      </c>
      <c r="W116" s="68" t="str">
        <f t="shared" si="24"/>
        <v/>
      </c>
    </row>
    <row r="117" spans="1:23">
      <c r="A117" s="64">
        <v>115</v>
      </c>
      <c r="B117" s="64" t="s">
        <v>245</v>
      </c>
      <c r="C117" s="64" t="str">
        <f>IF(【個】高校女子!D29="","",【個】高校女子!D29&amp;"　"&amp;【個】高校女子!E29)</f>
        <v/>
      </c>
      <c r="D117" s="68" t="str">
        <f>IF(【個】高校女子!D29="","",【個】高校女子!H29)</f>
        <v/>
      </c>
      <c r="E117" s="68" t="str">
        <f t="shared" si="26"/>
        <v/>
      </c>
      <c r="G117" s="64">
        <v>115</v>
      </c>
      <c r="H117" s="64" t="str">
        <f>IF(N117=1,MAX(H$3:H116)+1,"")</f>
        <v/>
      </c>
      <c r="I117" s="64" t="str">
        <f t="shared" si="15"/>
        <v/>
      </c>
      <c r="J117" s="64" t="str">
        <f t="shared" si="16"/>
        <v/>
      </c>
      <c r="K117" s="68" t="str">
        <f t="shared" si="17"/>
        <v/>
      </c>
      <c r="L117" s="68" t="str">
        <f t="shared" si="18"/>
        <v/>
      </c>
      <c r="M117" s="64" t="str">
        <f t="shared" si="19"/>
        <v/>
      </c>
      <c r="N117" s="64" t="str">
        <f>IF(J117="","",(COUNTIF($J$2:J117,$J$2:J117)))</f>
        <v/>
      </c>
      <c r="O117" s="68" t="s">
        <v>268</v>
      </c>
      <c r="R117" s="64">
        <v>115</v>
      </c>
      <c r="S117" s="64" t="str">
        <f t="shared" si="20"/>
        <v/>
      </c>
      <c r="T117" s="68" t="str">
        <f t="shared" si="21"/>
        <v/>
      </c>
      <c r="U117" s="64" t="str">
        <f t="shared" si="22"/>
        <v/>
      </c>
      <c r="V117" s="68" t="str">
        <f t="shared" si="23"/>
        <v/>
      </c>
      <c r="W117" s="68" t="str">
        <f t="shared" si="24"/>
        <v/>
      </c>
    </row>
    <row r="118" spans="1:23">
      <c r="A118" s="64">
        <v>116</v>
      </c>
      <c r="B118" s="64" t="s">
        <v>245</v>
      </c>
      <c r="C118" s="64" t="str">
        <f>IF(【個】高校女子!D30="","",【個】高校女子!D30&amp;"　"&amp;【個】高校女子!E30)</f>
        <v/>
      </c>
      <c r="D118" s="68" t="str">
        <f>IF(【個】高校女子!D30="","",【個】高校女子!H30)</f>
        <v/>
      </c>
      <c r="E118" s="68" t="str">
        <f t="shared" si="26"/>
        <v/>
      </c>
      <c r="G118" s="64">
        <v>116</v>
      </c>
      <c r="H118" s="64" t="str">
        <f>IF(N118=1,MAX(H$3:H117)+1,"")</f>
        <v/>
      </c>
      <c r="I118" s="64" t="str">
        <f t="shared" si="15"/>
        <v/>
      </c>
      <c r="J118" s="64" t="str">
        <f t="shared" si="16"/>
        <v/>
      </c>
      <c r="K118" s="68" t="str">
        <f t="shared" si="17"/>
        <v/>
      </c>
      <c r="L118" s="68" t="str">
        <f t="shared" si="18"/>
        <v/>
      </c>
      <c r="M118" s="64" t="str">
        <f t="shared" si="19"/>
        <v/>
      </c>
      <c r="N118" s="64" t="str">
        <f>IF(J118="","",(COUNTIF($J$2:J118,$J$2:J118)))</f>
        <v/>
      </c>
      <c r="O118" s="68" t="s">
        <v>268</v>
      </c>
      <c r="R118" s="64">
        <v>116</v>
      </c>
      <c r="S118" s="64" t="str">
        <f t="shared" si="20"/>
        <v/>
      </c>
      <c r="T118" s="68" t="str">
        <f t="shared" si="21"/>
        <v/>
      </c>
      <c r="U118" s="64" t="str">
        <f t="shared" si="22"/>
        <v/>
      </c>
      <c r="V118" s="68" t="str">
        <f t="shared" si="23"/>
        <v/>
      </c>
      <c r="W118" s="68" t="str">
        <f t="shared" si="24"/>
        <v/>
      </c>
    </row>
    <row r="119" spans="1:23">
      <c r="A119" s="64">
        <v>117</v>
      </c>
      <c r="B119" s="64" t="s">
        <v>245</v>
      </c>
      <c r="C119" s="64" t="str">
        <f>IF(【個】高校女子!D31="","",【個】高校女子!D31&amp;"　"&amp;【個】高校女子!E31)</f>
        <v/>
      </c>
      <c r="D119" s="68" t="str">
        <f>IF(【個】高校女子!D31="","",【個】高校女子!H31)</f>
        <v/>
      </c>
      <c r="E119" s="68" t="str">
        <f t="shared" si="26"/>
        <v/>
      </c>
      <c r="G119" s="64">
        <v>117</v>
      </c>
      <c r="H119" s="64" t="str">
        <f>IF(N119=1,MAX(H$3:H118)+1,"")</f>
        <v/>
      </c>
      <c r="I119" s="64" t="str">
        <f t="shared" si="15"/>
        <v/>
      </c>
      <c r="J119" s="64" t="str">
        <f t="shared" si="16"/>
        <v/>
      </c>
      <c r="K119" s="68" t="str">
        <f t="shared" si="17"/>
        <v/>
      </c>
      <c r="L119" s="68" t="str">
        <f t="shared" si="18"/>
        <v/>
      </c>
      <c r="M119" s="64" t="str">
        <f t="shared" si="19"/>
        <v/>
      </c>
      <c r="N119" s="64" t="str">
        <f>IF(J119="","",(COUNTIF($J$2:J119,$J$2:J119)))</f>
        <v/>
      </c>
      <c r="O119" s="68" t="s">
        <v>268</v>
      </c>
      <c r="R119" s="64">
        <v>117</v>
      </c>
      <c r="S119" s="64" t="str">
        <f t="shared" si="20"/>
        <v/>
      </c>
      <c r="T119" s="68" t="str">
        <f t="shared" si="21"/>
        <v/>
      </c>
      <c r="U119" s="64" t="str">
        <f t="shared" si="22"/>
        <v/>
      </c>
      <c r="V119" s="68" t="str">
        <f t="shared" si="23"/>
        <v/>
      </c>
      <c r="W119" s="68" t="str">
        <f t="shared" si="24"/>
        <v/>
      </c>
    </row>
    <row r="120" spans="1:23">
      <c r="A120" s="64">
        <v>118</v>
      </c>
      <c r="B120" s="64" t="s">
        <v>245</v>
      </c>
      <c r="C120" s="64" t="str">
        <f>IF(【個】高校女子!D32="","",【個】高校女子!D32&amp;"　"&amp;【個】高校女子!E32)</f>
        <v/>
      </c>
      <c r="D120" s="68" t="str">
        <f>IF(【個】高校女子!D32="","",【個】高校女子!H32)</f>
        <v/>
      </c>
      <c r="E120" s="68" t="str">
        <f t="shared" si="26"/>
        <v/>
      </c>
      <c r="G120" s="64">
        <v>118</v>
      </c>
      <c r="H120" s="64" t="str">
        <f>IF(N120=1,MAX(H$3:H119)+1,"")</f>
        <v/>
      </c>
      <c r="I120" s="64" t="str">
        <f t="shared" si="15"/>
        <v/>
      </c>
      <c r="J120" s="64" t="str">
        <f t="shared" si="16"/>
        <v/>
      </c>
      <c r="K120" s="68" t="str">
        <f t="shared" si="17"/>
        <v/>
      </c>
      <c r="L120" s="68" t="str">
        <f t="shared" si="18"/>
        <v/>
      </c>
      <c r="M120" s="64" t="str">
        <f t="shared" si="19"/>
        <v/>
      </c>
      <c r="N120" s="64" t="str">
        <f>IF(J120="","",(COUNTIF($J$2:J120,$J$2:J120)))</f>
        <v/>
      </c>
      <c r="O120" s="68" t="s">
        <v>268</v>
      </c>
      <c r="R120" s="64">
        <v>118</v>
      </c>
      <c r="S120" s="64" t="str">
        <f t="shared" si="20"/>
        <v/>
      </c>
      <c r="T120" s="68" t="str">
        <f t="shared" si="21"/>
        <v/>
      </c>
      <c r="U120" s="64" t="str">
        <f t="shared" si="22"/>
        <v/>
      </c>
      <c r="V120" s="68" t="str">
        <f t="shared" si="23"/>
        <v/>
      </c>
      <c r="W120" s="68" t="str">
        <f t="shared" si="24"/>
        <v/>
      </c>
    </row>
    <row r="121" spans="1:23">
      <c r="A121" s="64">
        <v>119</v>
      </c>
      <c r="B121" s="64" t="s">
        <v>245</v>
      </c>
      <c r="C121" s="64" t="str">
        <f>IF(【個】高校女子!D33="","",【個】高校女子!D33&amp;"　"&amp;【個】高校女子!E33)</f>
        <v/>
      </c>
      <c r="D121" s="68" t="str">
        <f>IF(【個】高校女子!D33="","",【個】高校女子!H33)</f>
        <v/>
      </c>
      <c r="E121" s="68" t="str">
        <f t="shared" si="26"/>
        <v/>
      </c>
      <c r="G121" s="64">
        <v>119</v>
      </c>
      <c r="H121" s="64" t="str">
        <f>IF(N121=1,MAX(H$3:H120)+1,"")</f>
        <v/>
      </c>
      <c r="I121" s="64" t="str">
        <f t="shared" si="15"/>
        <v/>
      </c>
      <c r="J121" s="64" t="str">
        <f t="shared" si="16"/>
        <v/>
      </c>
      <c r="K121" s="68" t="str">
        <f t="shared" si="17"/>
        <v/>
      </c>
      <c r="L121" s="68" t="str">
        <f t="shared" si="18"/>
        <v/>
      </c>
      <c r="M121" s="64" t="str">
        <f t="shared" si="19"/>
        <v/>
      </c>
      <c r="N121" s="64" t="str">
        <f>IF(J121="","",(COUNTIF($J$2:J121,$J$2:J121)))</f>
        <v/>
      </c>
      <c r="O121" s="68" t="s">
        <v>268</v>
      </c>
      <c r="R121" s="64">
        <v>119</v>
      </c>
      <c r="S121" s="64" t="str">
        <f t="shared" si="20"/>
        <v/>
      </c>
      <c r="T121" s="68" t="str">
        <f t="shared" si="21"/>
        <v/>
      </c>
      <c r="U121" s="64" t="str">
        <f t="shared" si="22"/>
        <v/>
      </c>
      <c r="V121" s="68" t="str">
        <f t="shared" si="23"/>
        <v/>
      </c>
      <c r="W121" s="68" t="str">
        <f t="shared" si="24"/>
        <v/>
      </c>
    </row>
    <row r="122" spans="1:23">
      <c r="A122" s="82">
        <v>120</v>
      </c>
      <c r="B122" s="82" t="s">
        <v>245</v>
      </c>
      <c r="C122" s="82" t="str">
        <f>IF(【個】高校女子!D34="","",【個】高校女子!D34&amp;"　"&amp;【個】高校女子!E34)</f>
        <v/>
      </c>
      <c r="D122" s="83" t="str">
        <f>IF(【個】高校女子!D34="","",【個】高校女子!H34)</f>
        <v/>
      </c>
      <c r="E122" s="83" t="str">
        <f t="shared" si="26"/>
        <v/>
      </c>
      <c r="G122" s="64">
        <v>120</v>
      </c>
      <c r="H122" s="64" t="str">
        <f>IF(N122=1,MAX(H$3:H121)+1,"")</f>
        <v/>
      </c>
      <c r="I122" s="64" t="str">
        <f t="shared" si="15"/>
        <v/>
      </c>
      <c r="J122" s="64" t="str">
        <f t="shared" si="16"/>
        <v/>
      </c>
      <c r="K122" s="68" t="str">
        <f t="shared" si="17"/>
        <v/>
      </c>
      <c r="L122" s="68" t="str">
        <f t="shared" si="18"/>
        <v/>
      </c>
      <c r="M122" s="64" t="str">
        <f t="shared" si="19"/>
        <v/>
      </c>
      <c r="N122" s="64" t="str">
        <f>IF(J122="","",(COUNTIF($J$2:J122,$J$2:J122)))</f>
        <v/>
      </c>
      <c r="O122" s="68" t="s">
        <v>268</v>
      </c>
      <c r="R122" s="64">
        <v>120</v>
      </c>
      <c r="S122" s="64" t="str">
        <f t="shared" si="20"/>
        <v/>
      </c>
      <c r="T122" s="68" t="str">
        <f t="shared" si="21"/>
        <v/>
      </c>
      <c r="U122" s="64" t="str">
        <f t="shared" si="22"/>
        <v/>
      </c>
      <c r="V122" s="68" t="str">
        <f t="shared" si="23"/>
        <v/>
      </c>
      <c r="W122" s="68" t="str">
        <f t="shared" si="24"/>
        <v/>
      </c>
    </row>
    <row r="123" spans="1:23">
      <c r="A123" s="64">
        <v>121</v>
      </c>
      <c r="B123" s="64" t="s">
        <v>246</v>
      </c>
      <c r="C123" s="64" t="str">
        <f>IF(【個】一般男子A!D15="","",【個】一般男子A!D15&amp;"　"&amp;【個】一般男子A!E15)</f>
        <v/>
      </c>
      <c r="D123" s="68" t="str">
        <f>IF(【個】一般男子A!D15="","",【個】一般男子A!H15)</f>
        <v/>
      </c>
      <c r="E123" s="68" t="str">
        <f>IF(C123="","",1)</f>
        <v/>
      </c>
      <c r="G123" s="64">
        <v>121</v>
      </c>
      <c r="H123" s="64" t="str">
        <f>IF(N123=1,MAX(H$3:H122)+1,"")</f>
        <v/>
      </c>
      <c r="I123" s="64" t="str">
        <f t="shared" si="15"/>
        <v/>
      </c>
      <c r="J123" s="64" t="str">
        <f t="shared" si="16"/>
        <v/>
      </c>
      <c r="K123" s="68" t="str">
        <f t="shared" si="17"/>
        <v/>
      </c>
      <c r="L123" s="68" t="str">
        <f t="shared" si="18"/>
        <v/>
      </c>
      <c r="M123" s="64" t="str">
        <f t="shared" si="19"/>
        <v/>
      </c>
      <c r="N123" s="64" t="str">
        <f>IF(J123="","",(COUNTIF($J$2:J123,$J$2:J123)))</f>
        <v/>
      </c>
      <c r="O123" s="68" t="s">
        <v>268</v>
      </c>
      <c r="R123" s="64">
        <v>121</v>
      </c>
      <c r="S123" s="64" t="str">
        <f t="shared" si="20"/>
        <v/>
      </c>
      <c r="T123" s="68" t="str">
        <f t="shared" si="21"/>
        <v/>
      </c>
      <c r="U123" s="64" t="str">
        <f t="shared" si="22"/>
        <v/>
      </c>
      <c r="V123" s="68" t="str">
        <f t="shared" si="23"/>
        <v/>
      </c>
      <c r="W123" s="68" t="str">
        <f t="shared" si="24"/>
        <v/>
      </c>
    </row>
    <row r="124" spans="1:23">
      <c r="A124" s="64">
        <v>122</v>
      </c>
      <c r="B124" s="64" t="s">
        <v>246</v>
      </c>
      <c r="C124" s="64" t="str">
        <f>IF(【個】一般男子A!D16="","",【個】一般男子A!D16&amp;"　"&amp;【個】一般男子A!E16)</f>
        <v/>
      </c>
      <c r="D124" s="68" t="str">
        <f>IF(【個】一般男子A!D16="","",【個】一般男子A!H16)</f>
        <v/>
      </c>
      <c r="E124" s="68" t="str">
        <f t="shared" ref="E124:E128" si="27">IF(C124="","",1)</f>
        <v/>
      </c>
      <c r="G124" s="64">
        <v>122</v>
      </c>
      <c r="H124" s="64" t="str">
        <f>IF(N124=1,MAX(H$3:H123)+1,"")</f>
        <v/>
      </c>
      <c r="I124" s="64" t="str">
        <f t="shared" si="15"/>
        <v/>
      </c>
      <c r="J124" s="64" t="str">
        <f t="shared" si="16"/>
        <v/>
      </c>
      <c r="K124" s="68" t="str">
        <f t="shared" si="17"/>
        <v/>
      </c>
      <c r="L124" s="68" t="str">
        <f t="shared" si="18"/>
        <v/>
      </c>
      <c r="M124" s="64" t="str">
        <f t="shared" si="19"/>
        <v/>
      </c>
      <c r="N124" s="64" t="str">
        <f>IF(J124="","",(COUNTIF($J$2:J124,$J$2:J124)))</f>
        <v/>
      </c>
      <c r="O124" s="68" t="s">
        <v>268</v>
      </c>
      <c r="R124" s="64">
        <v>122</v>
      </c>
      <c r="S124" s="64" t="str">
        <f t="shared" si="20"/>
        <v/>
      </c>
      <c r="T124" s="68" t="str">
        <f t="shared" si="21"/>
        <v/>
      </c>
      <c r="U124" s="64" t="str">
        <f t="shared" si="22"/>
        <v/>
      </c>
      <c r="V124" s="68" t="str">
        <f t="shared" si="23"/>
        <v/>
      </c>
      <c r="W124" s="68" t="str">
        <f t="shared" si="24"/>
        <v/>
      </c>
    </row>
    <row r="125" spans="1:23">
      <c r="A125" s="64">
        <v>123</v>
      </c>
      <c r="B125" s="64" t="s">
        <v>246</v>
      </c>
      <c r="C125" s="64" t="str">
        <f>IF(【個】一般男子A!D17="","",【個】一般男子A!D17&amp;"　"&amp;【個】一般男子A!E17)</f>
        <v/>
      </c>
      <c r="D125" s="68" t="str">
        <f>IF(【個】一般男子A!D17="","",【個】一般男子A!H17)</f>
        <v/>
      </c>
      <c r="E125" s="68" t="str">
        <f t="shared" si="27"/>
        <v/>
      </c>
      <c r="G125" s="64">
        <v>123</v>
      </c>
      <c r="H125" s="64" t="str">
        <f>IF(N125=1,MAX(H$3:H124)+1,"")</f>
        <v/>
      </c>
      <c r="I125" s="64" t="str">
        <f t="shared" si="15"/>
        <v/>
      </c>
      <c r="J125" s="64" t="str">
        <f t="shared" si="16"/>
        <v/>
      </c>
      <c r="K125" s="68" t="str">
        <f t="shared" si="17"/>
        <v/>
      </c>
      <c r="L125" s="68" t="str">
        <f t="shared" si="18"/>
        <v/>
      </c>
      <c r="M125" s="64" t="str">
        <f t="shared" si="19"/>
        <v/>
      </c>
      <c r="N125" s="64" t="str">
        <f>IF(J125="","",(COUNTIF($J$2:J125,$J$2:J125)))</f>
        <v/>
      </c>
      <c r="O125" s="68" t="s">
        <v>268</v>
      </c>
      <c r="R125" s="64">
        <v>123</v>
      </c>
      <c r="S125" s="64" t="str">
        <f t="shared" si="20"/>
        <v/>
      </c>
      <c r="T125" s="68" t="str">
        <f t="shared" si="21"/>
        <v/>
      </c>
      <c r="U125" s="64" t="str">
        <f t="shared" si="22"/>
        <v/>
      </c>
      <c r="V125" s="68" t="str">
        <f t="shared" si="23"/>
        <v/>
      </c>
      <c r="W125" s="68" t="str">
        <f t="shared" si="24"/>
        <v/>
      </c>
    </row>
    <row r="126" spans="1:23">
      <c r="A126" s="64">
        <v>124</v>
      </c>
      <c r="B126" s="64" t="s">
        <v>246</v>
      </c>
      <c r="C126" s="64" t="str">
        <f>IF(【個】一般男子A!D18="","",【個】一般男子A!D18&amp;"　"&amp;【個】一般男子A!E18)</f>
        <v/>
      </c>
      <c r="D126" s="68" t="str">
        <f>IF(【個】一般男子A!D18="","",【個】一般男子A!H18)</f>
        <v/>
      </c>
      <c r="E126" s="68" t="str">
        <f t="shared" si="27"/>
        <v/>
      </c>
      <c r="G126" s="64">
        <v>124</v>
      </c>
      <c r="H126" s="64" t="str">
        <f>IF(N126=1,MAX(H$3:H125)+1,"")</f>
        <v/>
      </c>
      <c r="I126" s="64" t="str">
        <f t="shared" si="15"/>
        <v/>
      </c>
      <c r="J126" s="64" t="str">
        <f t="shared" si="16"/>
        <v/>
      </c>
      <c r="K126" s="68" t="str">
        <f t="shared" si="17"/>
        <v/>
      </c>
      <c r="L126" s="68" t="str">
        <f t="shared" si="18"/>
        <v/>
      </c>
      <c r="M126" s="64" t="str">
        <f t="shared" si="19"/>
        <v/>
      </c>
      <c r="N126" s="64" t="str">
        <f>IF(J126="","",(COUNTIF($J$2:J126,$J$2:J126)))</f>
        <v/>
      </c>
      <c r="O126" s="68" t="s">
        <v>268</v>
      </c>
      <c r="R126" s="64">
        <v>124</v>
      </c>
      <c r="S126" s="64" t="str">
        <f t="shared" si="20"/>
        <v/>
      </c>
      <c r="T126" s="68" t="str">
        <f t="shared" si="21"/>
        <v/>
      </c>
      <c r="U126" s="64" t="str">
        <f t="shared" si="22"/>
        <v/>
      </c>
      <c r="V126" s="68" t="str">
        <f t="shared" si="23"/>
        <v/>
      </c>
      <c r="W126" s="68" t="str">
        <f t="shared" si="24"/>
        <v/>
      </c>
    </row>
    <row r="127" spans="1:23">
      <c r="A127" s="64">
        <v>125</v>
      </c>
      <c r="B127" s="64" t="s">
        <v>246</v>
      </c>
      <c r="C127" s="64" t="str">
        <f>IF(【個】一般男子A!D19="","",【個】一般男子A!D19&amp;"　"&amp;【個】一般男子A!E19)</f>
        <v/>
      </c>
      <c r="D127" s="68" t="str">
        <f>IF(【個】一般男子A!D19="","",【個】一般男子A!H19)</f>
        <v/>
      </c>
      <c r="E127" s="68" t="str">
        <f t="shared" si="27"/>
        <v/>
      </c>
      <c r="G127" s="64">
        <v>125</v>
      </c>
      <c r="H127" s="64" t="str">
        <f>IF(N127=1,MAX(H$3:H126)+1,"")</f>
        <v/>
      </c>
      <c r="I127" s="64" t="str">
        <f t="shared" si="15"/>
        <v/>
      </c>
      <c r="J127" s="64" t="str">
        <f t="shared" si="16"/>
        <v/>
      </c>
      <c r="K127" s="68" t="str">
        <f t="shared" si="17"/>
        <v/>
      </c>
      <c r="L127" s="68" t="str">
        <f t="shared" si="18"/>
        <v/>
      </c>
      <c r="M127" s="64" t="str">
        <f t="shared" si="19"/>
        <v/>
      </c>
      <c r="N127" s="64" t="str">
        <f>IF(J127="","",(COUNTIF($J$2:J127,$J$2:J127)))</f>
        <v/>
      </c>
      <c r="O127" s="68" t="s">
        <v>268</v>
      </c>
      <c r="R127" s="64">
        <v>125</v>
      </c>
      <c r="S127" s="64" t="str">
        <f t="shared" si="20"/>
        <v/>
      </c>
      <c r="T127" s="68" t="str">
        <f t="shared" si="21"/>
        <v/>
      </c>
      <c r="U127" s="64" t="str">
        <f t="shared" si="22"/>
        <v/>
      </c>
      <c r="V127" s="68" t="str">
        <f t="shared" si="23"/>
        <v/>
      </c>
      <c r="W127" s="68" t="str">
        <f t="shared" si="24"/>
        <v/>
      </c>
    </row>
    <row r="128" spans="1:23">
      <c r="A128" s="64">
        <v>126</v>
      </c>
      <c r="B128" s="64" t="s">
        <v>246</v>
      </c>
      <c r="C128" s="64" t="str">
        <f>IF(【個】一般男子A!D20="","",【個】一般男子A!D20&amp;"　"&amp;【個】一般男子A!E20)</f>
        <v/>
      </c>
      <c r="D128" s="68" t="str">
        <f>IF(【個】一般男子A!D20="","",【個】一般男子A!H20)</f>
        <v/>
      </c>
      <c r="E128" s="68" t="str">
        <f t="shared" si="27"/>
        <v/>
      </c>
      <c r="G128" s="64">
        <v>126</v>
      </c>
      <c r="H128" s="64" t="str">
        <f>IF(N128=1,MAX(H$3:H127)+1,"")</f>
        <v/>
      </c>
      <c r="I128" s="64" t="str">
        <f t="shared" si="15"/>
        <v/>
      </c>
      <c r="J128" s="64" t="str">
        <f t="shared" si="16"/>
        <v/>
      </c>
      <c r="K128" s="68" t="str">
        <f t="shared" si="17"/>
        <v/>
      </c>
      <c r="L128" s="68" t="str">
        <f t="shared" si="18"/>
        <v/>
      </c>
      <c r="M128" s="64" t="str">
        <f t="shared" si="19"/>
        <v/>
      </c>
      <c r="N128" s="64" t="str">
        <f>IF(J128="","",(COUNTIF($J$2:J128,$J$2:J128)))</f>
        <v/>
      </c>
      <c r="O128" s="68" t="s">
        <v>268</v>
      </c>
      <c r="R128" s="64">
        <v>126</v>
      </c>
      <c r="S128" s="64" t="str">
        <f t="shared" si="20"/>
        <v/>
      </c>
      <c r="T128" s="68" t="str">
        <f t="shared" si="21"/>
        <v/>
      </c>
      <c r="U128" s="64" t="str">
        <f t="shared" si="22"/>
        <v/>
      </c>
      <c r="V128" s="68" t="str">
        <f t="shared" si="23"/>
        <v/>
      </c>
      <c r="W128" s="68" t="str">
        <f t="shared" si="24"/>
        <v/>
      </c>
    </row>
    <row r="129" spans="1:23">
      <c r="A129" s="64">
        <v>127</v>
      </c>
      <c r="B129" s="64" t="s">
        <v>246</v>
      </c>
      <c r="C129" s="64" t="str">
        <f>IF(【個】一般男子A!D21="","",【個】一般男子A!D21&amp;"　"&amp;【個】一般男子A!E21)</f>
        <v/>
      </c>
      <c r="D129" s="68" t="str">
        <f>IF(【個】一般男子A!D21="","",【個】一般男子A!H21)</f>
        <v/>
      </c>
      <c r="E129" s="68" t="str">
        <f>IF(C129="","",1)</f>
        <v/>
      </c>
      <c r="G129" s="64">
        <v>127</v>
      </c>
      <c r="H129" s="64" t="str">
        <f>IF(N129=1,MAX(H$3:H128)+1,"")</f>
        <v/>
      </c>
      <c r="I129" s="64" t="str">
        <f t="shared" si="15"/>
        <v/>
      </c>
      <c r="J129" s="64" t="str">
        <f t="shared" si="16"/>
        <v/>
      </c>
      <c r="K129" s="68" t="str">
        <f t="shared" si="17"/>
        <v/>
      </c>
      <c r="L129" s="68" t="str">
        <f t="shared" si="18"/>
        <v/>
      </c>
      <c r="M129" s="64" t="str">
        <f t="shared" si="19"/>
        <v/>
      </c>
      <c r="N129" s="64" t="str">
        <f>IF(J129="","",(COUNTIF($J$2:J129,$J$2:J129)))</f>
        <v/>
      </c>
      <c r="O129" s="68" t="s">
        <v>268</v>
      </c>
      <c r="R129" s="64">
        <v>127</v>
      </c>
      <c r="S129" s="64" t="str">
        <f t="shared" si="20"/>
        <v/>
      </c>
      <c r="T129" s="68" t="str">
        <f t="shared" si="21"/>
        <v/>
      </c>
      <c r="U129" s="64" t="str">
        <f t="shared" si="22"/>
        <v/>
      </c>
      <c r="V129" s="68" t="str">
        <f t="shared" si="23"/>
        <v/>
      </c>
      <c r="W129" s="68" t="str">
        <f t="shared" si="24"/>
        <v/>
      </c>
    </row>
    <row r="130" spans="1:23">
      <c r="A130" s="64">
        <v>128</v>
      </c>
      <c r="B130" s="64" t="s">
        <v>246</v>
      </c>
      <c r="C130" s="64" t="str">
        <f>IF(【個】一般男子A!D22="","",【個】一般男子A!D22&amp;"　"&amp;【個】一般男子A!E22)</f>
        <v/>
      </c>
      <c r="D130" s="68" t="str">
        <f>IF(【個】一般男子A!D22="","",【個】一般男子A!H22)</f>
        <v/>
      </c>
      <c r="E130" s="68" t="str">
        <f t="shared" ref="E130:E132" si="28">IF(C130="","",1)</f>
        <v/>
      </c>
      <c r="G130" s="64">
        <v>128</v>
      </c>
      <c r="H130" s="64" t="str">
        <f>IF(N130=1,MAX(H$3:H129)+1,"")</f>
        <v/>
      </c>
      <c r="I130" s="64" t="str">
        <f t="shared" si="15"/>
        <v/>
      </c>
      <c r="J130" s="64" t="str">
        <f t="shared" si="16"/>
        <v/>
      </c>
      <c r="K130" s="68" t="str">
        <f t="shared" si="17"/>
        <v/>
      </c>
      <c r="L130" s="68" t="str">
        <f t="shared" si="18"/>
        <v/>
      </c>
      <c r="M130" s="64" t="str">
        <f t="shared" si="19"/>
        <v/>
      </c>
      <c r="N130" s="64" t="str">
        <f>IF(J130="","",(COUNTIF($J$2:J130,$J$2:J130)))</f>
        <v/>
      </c>
      <c r="O130" s="68" t="s">
        <v>268</v>
      </c>
      <c r="R130" s="64">
        <v>128</v>
      </c>
      <c r="S130" s="64" t="str">
        <f t="shared" si="20"/>
        <v/>
      </c>
      <c r="T130" s="68" t="str">
        <f t="shared" si="21"/>
        <v/>
      </c>
      <c r="U130" s="64" t="str">
        <f t="shared" si="22"/>
        <v/>
      </c>
      <c r="V130" s="68" t="str">
        <f t="shared" si="23"/>
        <v/>
      </c>
      <c r="W130" s="68" t="str">
        <f t="shared" si="24"/>
        <v/>
      </c>
    </row>
    <row r="131" spans="1:23">
      <c r="A131" s="64">
        <v>129</v>
      </c>
      <c r="B131" s="64" t="s">
        <v>246</v>
      </c>
      <c r="C131" s="64" t="str">
        <f>IF(【個】一般男子A!D23="","",【個】一般男子A!D23&amp;"　"&amp;【個】一般男子A!E23)</f>
        <v/>
      </c>
      <c r="D131" s="68" t="str">
        <f>IF(【個】一般男子A!D23="","",【個】一般男子A!H23)</f>
        <v/>
      </c>
      <c r="E131" s="68" t="str">
        <f t="shared" si="28"/>
        <v/>
      </c>
      <c r="G131" s="64">
        <v>129</v>
      </c>
      <c r="H131" s="64" t="str">
        <f>IF(N131=1,MAX(H$3:H130)+1,"")</f>
        <v/>
      </c>
      <c r="I131" s="64" t="str">
        <f t="shared" si="15"/>
        <v/>
      </c>
      <c r="J131" s="64" t="str">
        <f t="shared" si="16"/>
        <v/>
      </c>
      <c r="K131" s="68" t="str">
        <f t="shared" si="17"/>
        <v/>
      </c>
      <c r="L131" s="68" t="str">
        <f t="shared" si="18"/>
        <v/>
      </c>
      <c r="M131" s="64" t="str">
        <f t="shared" si="19"/>
        <v/>
      </c>
      <c r="N131" s="64" t="str">
        <f>IF(J131="","",(COUNTIF($J$2:J131,$J$2:J131)))</f>
        <v/>
      </c>
      <c r="O131" s="68" t="s">
        <v>268</v>
      </c>
      <c r="R131" s="64">
        <v>129</v>
      </c>
      <c r="S131" s="64" t="str">
        <f t="shared" si="20"/>
        <v/>
      </c>
      <c r="T131" s="68" t="str">
        <f t="shared" si="21"/>
        <v/>
      </c>
      <c r="U131" s="64" t="str">
        <f t="shared" si="22"/>
        <v/>
      </c>
      <c r="V131" s="68" t="str">
        <f t="shared" si="23"/>
        <v/>
      </c>
      <c r="W131" s="68" t="str">
        <f t="shared" si="24"/>
        <v/>
      </c>
    </row>
    <row r="132" spans="1:23">
      <c r="A132" s="82">
        <v>130</v>
      </c>
      <c r="B132" s="82" t="s">
        <v>246</v>
      </c>
      <c r="C132" s="82" t="str">
        <f>IF(【個】一般男子A!D24="","",【個】一般男子A!D24&amp;"　"&amp;【個】一般男子A!E24)</f>
        <v/>
      </c>
      <c r="D132" s="83" t="str">
        <f>IF(【個】一般男子A!D24="","",【個】一般男子A!H24)</f>
        <v/>
      </c>
      <c r="E132" s="83" t="str">
        <f t="shared" si="28"/>
        <v/>
      </c>
      <c r="G132" s="64">
        <v>130</v>
      </c>
      <c r="H132" s="64" t="str">
        <f>IF(N132=1,MAX(H$3:H131)+1,"")</f>
        <v/>
      </c>
      <c r="I132" s="64" t="str">
        <f t="shared" ref="I132:I193" si="29">IF(C132="","",C132)</f>
        <v/>
      </c>
      <c r="J132" s="64" t="str">
        <f t="shared" ref="J132:J193" si="30">IF(I132="","",I132&amp;K132)</f>
        <v/>
      </c>
      <c r="K132" s="68" t="str">
        <f t="shared" ref="K132:K193" si="31">IF(D132="","",D132)</f>
        <v/>
      </c>
      <c r="L132" s="68" t="str">
        <f t="shared" ref="L132:L192" si="32">IF(E132="","",E132)</f>
        <v/>
      </c>
      <c r="M132" s="64" t="str">
        <f t="shared" ref="M132:M193" si="33">IF(J132="","",(COUNTIF($J$3:$J$193,J132)))</f>
        <v/>
      </c>
      <c r="N132" s="64" t="str">
        <f>IF(J132="","",(COUNTIF($J$2:J132,$J$2:J132)))</f>
        <v/>
      </c>
      <c r="O132" s="68" t="s">
        <v>268</v>
      </c>
      <c r="R132" s="64">
        <v>130</v>
      </c>
      <c r="S132" s="64" t="str">
        <f t="shared" ref="S132:S193" si="34">IFERROR(VLOOKUP(R132,$H$3:$P$193,2,FALSE),"")</f>
        <v/>
      </c>
      <c r="T132" s="68" t="str">
        <f t="shared" ref="T132:T193" si="35">IFERROR(VLOOKUP(R132,$H$3:$P$193,4,FALSE),"")</f>
        <v/>
      </c>
      <c r="U132" s="64" t="str">
        <f t="shared" ref="U132:U193" si="36">IFERROR(VLOOKUP(R132,$H$3:$P$193,5,FALSE),"")</f>
        <v/>
      </c>
      <c r="V132" s="68" t="str">
        <f t="shared" ref="V132:V193" si="37">IFERROR(VLOOKUP(R132,$H$3:$P$193,8,FALSE),"")</f>
        <v/>
      </c>
      <c r="W132" s="68" t="str">
        <f t="shared" ref="W132:W193" si="38">IFERROR(VLOOKUP(R132,$H$3:$P$193,9,FALSE),"")</f>
        <v/>
      </c>
    </row>
    <row r="133" spans="1:23">
      <c r="A133" s="64">
        <v>131</v>
      </c>
      <c r="B133" s="64" t="s">
        <v>247</v>
      </c>
      <c r="C133" s="64" t="str">
        <f>IF(【個】一般男子A!D30="","",【個】一般男子A!D30&amp;"　"&amp;【個】一般男子A!E30)</f>
        <v/>
      </c>
      <c r="D133" s="68" t="str">
        <f>IF(【個】一般男子A!D30="","",【個】一般男子A!H30)</f>
        <v/>
      </c>
      <c r="E133" s="68" t="str">
        <f t="shared" ref="E133:E143" si="39">IF(C133="","",1)</f>
        <v/>
      </c>
      <c r="G133" s="64">
        <v>131</v>
      </c>
      <c r="H133" s="64" t="str">
        <f>IF(N133=1,MAX(H$3:H132)+1,"")</f>
        <v/>
      </c>
      <c r="I133" s="64" t="str">
        <f t="shared" si="29"/>
        <v/>
      </c>
      <c r="J133" s="64" t="str">
        <f t="shared" si="30"/>
        <v/>
      </c>
      <c r="K133" s="68" t="str">
        <f t="shared" si="31"/>
        <v/>
      </c>
      <c r="L133" s="68" t="str">
        <f t="shared" si="32"/>
        <v/>
      </c>
      <c r="M133" s="64" t="str">
        <f t="shared" si="33"/>
        <v/>
      </c>
      <c r="N133" s="64" t="str">
        <f>IF(J133="","",(COUNTIF($J$2:J133,$J$2:J133)))</f>
        <v/>
      </c>
      <c r="O133" s="68" t="s">
        <v>268</v>
      </c>
      <c r="R133" s="64">
        <v>131</v>
      </c>
      <c r="S133" s="64" t="str">
        <f t="shared" si="34"/>
        <v/>
      </c>
      <c r="T133" s="68" t="str">
        <f t="shared" si="35"/>
        <v/>
      </c>
      <c r="U133" s="64" t="str">
        <f t="shared" si="36"/>
        <v/>
      </c>
      <c r="V133" s="68" t="str">
        <f t="shared" si="37"/>
        <v/>
      </c>
      <c r="W133" s="68" t="str">
        <f t="shared" si="38"/>
        <v/>
      </c>
    </row>
    <row r="134" spans="1:23">
      <c r="A134" s="64">
        <v>132</v>
      </c>
      <c r="B134" s="64" t="s">
        <v>247</v>
      </c>
      <c r="C134" s="64" t="str">
        <f>IF(【個】一般男子A!D31="","",【個】一般男子A!D31&amp;"　"&amp;【個】一般男子A!E31)</f>
        <v/>
      </c>
      <c r="D134" s="68" t="str">
        <f>IF(【個】一般男子A!D31="","",【個】一般男子A!H31)</f>
        <v/>
      </c>
      <c r="E134" s="68" t="str">
        <f t="shared" si="39"/>
        <v/>
      </c>
      <c r="G134" s="64">
        <v>132</v>
      </c>
      <c r="H134" s="64" t="str">
        <f>IF(N134=1,MAX(H$3:H133)+1,"")</f>
        <v/>
      </c>
      <c r="I134" s="64" t="str">
        <f t="shared" si="29"/>
        <v/>
      </c>
      <c r="J134" s="64" t="str">
        <f t="shared" si="30"/>
        <v/>
      </c>
      <c r="K134" s="68" t="str">
        <f t="shared" si="31"/>
        <v/>
      </c>
      <c r="L134" s="68" t="str">
        <f t="shared" si="32"/>
        <v/>
      </c>
      <c r="M134" s="64" t="str">
        <f t="shared" si="33"/>
        <v/>
      </c>
      <c r="N134" s="64" t="str">
        <f>IF(J134="","",(COUNTIF($J$2:J134,$J$2:J134)))</f>
        <v/>
      </c>
      <c r="O134" s="68" t="s">
        <v>268</v>
      </c>
      <c r="R134" s="64">
        <v>132</v>
      </c>
      <c r="S134" s="64" t="str">
        <f t="shared" si="34"/>
        <v/>
      </c>
      <c r="T134" s="68" t="str">
        <f t="shared" si="35"/>
        <v/>
      </c>
      <c r="U134" s="64" t="str">
        <f t="shared" si="36"/>
        <v/>
      </c>
      <c r="V134" s="68" t="str">
        <f t="shared" si="37"/>
        <v/>
      </c>
      <c r="W134" s="68" t="str">
        <f t="shared" si="38"/>
        <v/>
      </c>
    </row>
    <row r="135" spans="1:23">
      <c r="A135" s="64">
        <v>133</v>
      </c>
      <c r="B135" s="64" t="s">
        <v>247</v>
      </c>
      <c r="C135" s="64" t="str">
        <f>IF(【個】一般男子A!D32="","",【個】一般男子A!D32&amp;"　"&amp;【個】一般男子A!E32)</f>
        <v/>
      </c>
      <c r="D135" s="68" t="str">
        <f>IF(【個】一般男子A!D32="","",【個】一般男子A!H32)</f>
        <v/>
      </c>
      <c r="E135" s="68" t="str">
        <f t="shared" si="39"/>
        <v/>
      </c>
      <c r="G135" s="64">
        <v>133</v>
      </c>
      <c r="H135" s="64" t="str">
        <f>IF(N135=1,MAX(H$3:H134)+1,"")</f>
        <v/>
      </c>
      <c r="I135" s="64" t="str">
        <f t="shared" si="29"/>
        <v/>
      </c>
      <c r="J135" s="64" t="str">
        <f t="shared" si="30"/>
        <v/>
      </c>
      <c r="K135" s="68" t="str">
        <f t="shared" si="31"/>
        <v/>
      </c>
      <c r="L135" s="68" t="str">
        <f t="shared" si="32"/>
        <v/>
      </c>
      <c r="M135" s="64" t="str">
        <f t="shared" si="33"/>
        <v/>
      </c>
      <c r="N135" s="64" t="str">
        <f>IF(J135="","",(COUNTIF($J$2:J135,$J$2:J135)))</f>
        <v/>
      </c>
      <c r="O135" s="68" t="s">
        <v>268</v>
      </c>
      <c r="R135" s="64">
        <v>133</v>
      </c>
      <c r="S135" s="64" t="str">
        <f t="shared" si="34"/>
        <v/>
      </c>
      <c r="T135" s="68" t="str">
        <f t="shared" si="35"/>
        <v/>
      </c>
      <c r="U135" s="64" t="str">
        <f t="shared" si="36"/>
        <v/>
      </c>
      <c r="V135" s="68" t="str">
        <f t="shared" si="37"/>
        <v/>
      </c>
      <c r="W135" s="68" t="str">
        <f t="shared" si="38"/>
        <v/>
      </c>
    </row>
    <row r="136" spans="1:23">
      <c r="A136" s="64">
        <v>134</v>
      </c>
      <c r="B136" s="64" t="s">
        <v>247</v>
      </c>
      <c r="C136" s="64" t="str">
        <f>IF(【個】一般男子A!D33="","",【個】一般男子A!D33&amp;"　"&amp;【個】一般男子A!E33)</f>
        <v/>
      </c>
      <c r="D136" s="68" t="str">
        <f>IF(【個】一般男子A!D33="","",【個】一般男子A!H33)</f>
        <v/>
      </c>
      <c r="E136" s="68" t="str">
        <f t="shared" si="39"/>
        <v/>
      </c>
      <c r="G136" s="64">
        <v>134</v>
      </c>
      <c r="H136" s="64" t="str">
        <f>IF(N136=1,MAX(H$3:H135)+1,"")</f>
        <v/>
      </c>
      <c r="I136" s="64" t="str">
        <f t="shared" si="29"/>
        <v/>
      </c>
      <c r="J136" s="64" t="str">
        <f t="shared" si="30"/>
        <v/>
      </c>
      <c r="K136" s="68" t="str">
        <f t="shared" si="31"/>
        <v/>
      </c>
      <c r="L136" s="68" t="str">
        <f t="shared" si="32"/>
        <v/>
      </c>
      <c r="M136" s="64" t="str">
        <f t="shared" si="33"/>
        <v/>
      </c>
      <c r="N136" s="64" t="str">
        <f>IF(J136="","",(COUNTIF($J$2:J136,$J$2:J136)))</f>
        <v/>
      </c>
      <c r="O136" s="68" t="s">
        <v>268</v>
      </c>
      <c r="R136" s="64">
        <v>134</v>
      </c>
      <c r="S136" s="64" t="str">
        <f t="shared" si="34"/>
        <v/>
      </c>
      <c r="T136" s="68" t="str">
        <f t="shared" si="35"/>
        <v/>
      </c>
      <c r="U136" s="64" t="str">
        <f t="shared" si="36"/>
        <v/>
      </c>
      <c r="V136" s="68" t="str">
        <f t="shared" si="37"/>
        <v/>
      </c>
      <c r="W136" s="68" t="str">
        <f t="shared" si="38"/>
        <v/>
      </c>
    </row>
    <row r="137" spans="1:23">
      <c r="A137" s="64">
        <v>135</v>
      </c>
      <c r="B137" s="64" t="s">
        <v>247</v>
      </c>
      <c r="C137" s="64" t="str">
        <f>IF(【個】一般男子A!D34="","",【個】一般男子A!D34&amp;"　"&amp;【個】一般男子A!E34)</f>
        <v/>
      </c>
      <c r="D137" s="68" t="str">
        <f>IF(【個】一般男子A!D34="","",【個】一般男子A!H34)</f>
        <v/>
      </c>
      <c r="E137" s="68" t="str">
        <f t="shared" si="39"/>
        <v/>
      </c>
      <c r="G137" s="64">
        <v>135</v>
      </c>
      <c r="H137" s="64" t="str">
        <f>IF(N137=1,MAX(H$3:H136)+1,"")</f>
        <v/>
      </c>
      <c r="I137" s="64" t="str">
        <f t="shared" si="29"/>
        <v/>
      </c>
      <c r="J137" s="64" t="str">
        <f t="shared" si="30"/>
        <v/>
      </c>
      <c r="K137" s="68" t="str">
        <f t="shared" si="31"/>
        <v/>
      </c>
      <c r="L137" s="68" t="str">
        <f t="shared" si="32"/>
        <v/>
      </c>
      <c r="M137" s="64" t="str">
        <f t="shared" si="33"/>
        <v/>
      </c>
      <c r="N137" s="64" t="str">
        <f>IF(J137="","",(COUNTIF($J$2:J137,$J$2:J137)))</f>
        <v/>
      </c>
      <c r="O137" s="68" t="s">
        <v>268</v>
      </c>
      <c r="R137" s="64">
        <v>135</v>
      </c>
      <c r="S137" s="64" t="str">
        <f t="shared" si="34"/>
        <v/>
      </c>
      <c r="T137" s="68" t="str">
        <f t="shared" si="35"/>
        <v/>
      </c>
      <c r="U137" s="64" t="str">
        <f t="shared" si="36"/>
        <v/>
      </c>
      <c r="V137" s="68" t="str">
        <f t="shared" si="37"/>
        <v/>
      </c>
      <c r="W137" s="68" t="str">
        <f t="shared" si="38"/>
        <v/>
      </c>
    </row>
    <row r="138" spans="1:23">
      <c r="A138" s="64">
        <v>136</v>
      </c>
      <c r="B138" s="64" t="s">
        <v>247</v>
      </c>
      <c r="C138" s="64" t="str">
        <f>IF(【個】一般男子A!D35="","",【個】一般男子A!D35&amp;"　"&amp;【個】一般男子A!E35)</f>
        <v/>
      </c>
      <c r="D138" s="68" t="str">
        <f>IF(【個】一般男子A!D35="","",【個】一般男子A!H35)</f>
        <v/>
      </c>
      <c r="E138" s="68" t="str">
        <f t="shared" si="39"/>
        <v/>
      </c>
      <c r="G138" s="64">
        <v>136</v>
      </c>
      <c r="H138" s="64" t="str">
        <f>IF(N138=1,MAX(H$3:H137)+1,"")</f>
        <v/>
      </c>
      <c r="I138" s="64" t="str">
        <f t="shared" si="29"/>
        <v/>
      </c>
      <c r="J138" s="64" t="str">
        <f t="shared" si="30"/>
        <v/>
      </c>
      <c r="K138" s="68" t="str">
        <f t="shared" si="31"/>
        <v/>
      </c>
      <c r="L138" s="68" t="str">
        <f t="shared" si="32"/>
        <v/>
      </c>
      <c r="M138" s="64" t="str">
        <f t="shared" si="33"/>
        <v/>
      </c>
      <c r="N138" s="64" t="str">
        <f>IF(J138="","",(COUNTIF($J$2:J138,$J$2:J138)))</f>
        <v/>
      </c>
      <c r="O138" s="68" t="s">
        <v>268</v>
      </c>
      <c r="R138" s="64">
        <v>136</v>
      </c>
      <c r="S138" s="64" t="str">
        <f t="shared" si="34"/>
        <v/>
      </c>
      <c r="T138" s="68" t="str">
        <f t="shared" si="35"/>
        <v/>
      </c>
      <c r="U138" s="64" t="str">
        <f t="shared" si="36"/>
        <v/>
      </c>
      <c r="V138" s="68" t="str">
        <f t="shared" si="37"/>
        <v/>
      </c>
      <c r="W138" s="68" t="str">
        <f t="shared" si="38"/>
        <v/>
      </c>
    </row>
    <row r="139" spans="1:23">
      <c r="A139" s="64">
        <v>137</v>
      </c>
      <c r="B139" s="64" t="s">
        <v>247</v>
      </c>
      <c r="C139" s="64" t="str">
        <f>IF(【個】一般男子A!D36="","",【個】一般男子A!D36&amp;"　"&amp;【個】一般男子A!E36)</f>
        <v/>
      </c>
      <c r="D139" s="68" t="str">
        <f>IF(【個】一般男子A!D36="","",【個】一般男子A!H36)</f>
        <v/>
      </c>
      <c r="E139" s="68" t="str">
        <f t="shared" si="39"/>
        <v/>
      </c>
      <c r="G139" s="64">
        <v>137</v>
      </c>
      <c r="H139" s="64" t="str">
        <f>IF(N139=1,MAX(H$3:H138)+1,"")</f>
        <v/>
      </c>
      <c r="I139" s="64" t="str">
        <f t="shared" si="29"/>
        <v/>
      </c>
      <c r="J139" s="64" t="str">
        <f t="shared" si="30"/>
        <v/>
      </c>
      <c r="K139" s="68" t="str">
        <f t="shared" si="31"/>
        <v/>
      </c>
      <c r="L139" s="68" t="str">
        <f t="shared" si="32"/>
        <v/>
      </c>
      <c r="M139" s="64" t="str">
        <f t="shared" si="33"/>
        <v/>
      </c>
      <c r="N139" s="64" t="str">
        <f>IF(J139="","",(COUNTIF($J$2:J139,$J$2:J139)))</f>
        <v/>
      </c>
      <c r="O139" s="68" t="s">
        <v>268</v>
      </c>
      <c r="R139" s="64">
        <v>137</v>
      </c>
      <c r="S139" s="64" t="str">
        <f t="shared" si="34"/>
        <v/>
      </c>
      <c r="T139" s="68" t="str">
        <f t="shared" si="35"/>
        <v/>
      </c>
      <c r="U139" s="64" t="str">
        <f t="shared" si="36"/>
        <v/>
      </c>
      <c r="V139" s="68" t="str">
        <f t="shared" si="37"/>
        <v/>
      </c>
      <c r="W139" s="68" t="str">
        <f t="shared" si="38"/>
        <v/>
      </c>
    </row>
    <row r="140" spans="1:23">
      <c r="A140" s="64">
        <v>138</v>
      </c>
      <c r="B140" s="64" t="s">
        <v>247</v>
      </c>
      <c r="C140" s="64" t="str">
        <f>IF(【個】一般男子A!D37="","",【個】一般男子A!D37&amp;"　"&amp;【個】一般男子A!E37)</f>
        <v/>
      </c>
      <c r="D140" s="68" t="str">
        <f>IF(【個】一般男子A!D37="","",【個】一般男子A!H37)</f>
        <v/>
      </c>
      <c r="E140" s="68" t="str">
        <f t="shared" si="39"/>
        <v/>
      </c>
      <c r="G140" s="64">
        <v>138</v>
      </c>
      <c r="H140" s="64" t="str">
        <f>IF(N140=1,MAX(H$3:H139)+1,"")</f>
        <v/>
      </c>
      <c r="I140" s="64" t="str">
        <f t="shared" si="29"/>
        <v/>
      </c>
      <c r="J140" s="64" t="str">
        <f t="shared" si="30"/>
        <v/>
      </c>
      <c r="K140" s="68" t="str">
        <f t="shared" si="31"/>
        <v/>
      </c>
      <c r="L140" s="68" t="str">
        <f t="shared" si="32"/>
        <v/>
      </c>
      <c r="M140" s="64" t="str">
        <f t="shared" si="33"/>
        <v/>
      </c>
      <c r="N140" s="64" t="str">
        <f>IF(J140="","",(COUNTIF($J$2:J140,$J$2:J140)))</f>
        <v/>
      </c>
      <c r="O140" s="68" t="s">
        <v>268</v>
      </c>
      <c r="R140" s="64">
        <v>138</v>
      </c>
      <c r="S140" s="64" t="str">
        <f t="shared" si="34"/>
        <v/>
      </c>
      <c r="T140" s="68" t="str">
        <f t="shared" si="35"/>
        <v/>
      </c>
      <c r="U140" s="64" t="str">
        <f t="shared" si="36"/>
        <v/>
      </c>
      <c r="V140" s="68" t="str">
        <f t="shared" si="37"/>
        <v/>
      </c>
      <c r="W140" s="68" t="str">
        <f t="shared" si="38"/>
        <v/>
      </c>
    </row>
    <row r="141" spans="1:23">
      <c r="A141" s="64">
        <v>139</v>
      </c>
      <c r="B141" s="64" t="s">
        <v>247</v>
      </c>
      <c r="C141" s="64" t="str">
        <f>IF(【個】一般男子A!D38="","",【個】一般男子A!D38&amp;"　"&amp;【個】一般男子A!E38)</f>
        <v/>
      </c>
      <c r="D141" s="68" t="str">
        <f>IF(【個】一般男子A!D38="","",【個】一般男子A!H38)</f>
        <v/>
      </c>
      <c r="E141" s="68" t="str">
        <f t="shared" si="39"/>
        <v/>
      </c>
      <c r="G141" s="64">
        <v>139</v>
      </c>
      <c r="H141" s="64" t="str">
        <f>IF(N141=1,MAX(H$3:H140)+1,"")</f>
        <v/>
      </c>
      <c r="I141" s="64" t="str">
        <f t="shared" si="29"/>
        <v/>
      </c>
      <c r="J141" s="64" t="str">
        <f t="shared" si="30"/>
        <v/>
      </c>
      <c r="K141" s="68" t="str">
        <f t="shared" si="31"/>
        <v/>
      </c>
      <c r="L141" s="68" t="str">
        <f t="shared" si="32"/>
        <v/>
      </c>
      <c r="M141" s="64" t="str">
        <f t="shared" si="33"/>
        <v/>
      </c>
      <c r="N141" s="64" t="str">
        <f>IF(J141="","",(COUNTIF($J$2:J141,$J$2:J141)))</f>
        <v/>
      </c>
      <c r="O141" s="68" t="s">
        <v>268</v>
      </c>
      <c r="R141" s="64">
        <v>139</v>
      </c>
      <c r="S141" s="64" t="str">
        <f t="shared" si="34"/>
        <v/>
      </c>
      <c r="T141" s="68" t="str">
        <f t="shared" si="35"/>
        <v/>
      </c>
      <c r="U141" s="64" t="str">
        <f t="shared" si="36"/>
        <v/>
      </c>
      <c r="V141" s="68" t="str">
        <f t="shared" si="37"/>
        <v/>
      </c>
      <c r="W141" s="68" t="str">
        <f t="shared" si="38"/>
        <v/>
      </c>
    </row>
    <row r="142" spans="1:23">
      <c r="A142" s="82">
        <v>140</v>
      </c>
      <c r="B142" s="82" t="s">
        <v>247</v>
      </c>
      <c r="C142" s="82" t="str">
        <f>IF(【個】一般男子A!D39="","",【個】一般男子A!D39&amp;"　"&amp;【個】一般男子A!E39)</f>
        <v/>
      </c>
      <c r="D142" s="83" t="str">
        <f>IF(【個】一般男子A!D39="","",【個】一般男子A!H39)</f>
        <v/>
      </c>
      <c r="E142" s="83" t="str">
        <f t="shared" si="39"/>
        <v/>
      </c>
      <c r="G142" s="64">
        <v>140</v>
      </c>
      <c r="H142" s="64" t="str">
        <f>IF(N142=1,MAX(H$3:H141)+1,"")</f>
        <v/>
      </c>
      <c r="I142" s="64" t="str">
        <f t="shared" si="29"/>
        <v/>
      </c>
      <c r="J142" s="64" t="str">
        <f t="shared" si="30"/>
        <v/>
      </c>
      <c r="K142" s="68" t="str">
        <f t="shared" si="31"/>
        <v/>
      </c>
      <c r="L142" s="68" t="str">
        <f t="shared" si="32"/>
        <v/>
      </c>
      <c r="M142" s="64" t="str">
        <f t="shared" si="33"/>
        <v/>
      </c>
      <c r="N142" s="64" t="str">
        <f>IF(J142="","",(COUNTIF($J$2:J142,$J$2:J142)))</f>
        <v/>
      </c>
      <c r="O142" s="68" t="s">
        <v>268</v>
      </c>
      <c r="R142" s="64">
        <v>140</v>
      </c>
      <c r="S142" s="64" t="str">
        <f t="shared" si="34"/>
        <v/>
      </c>
      <c r="T142" s="68" t="str">
        <f t="shared" si="35"/>
        <v/>
      </c>
      <c r="U142" s="64" t="str">
        <f t="shared" si="36"/>
        <v/>
      </c>
      <c r="V142" s="68" t="str">
        <f t="shared" si="37"/>
        <v/>
      </c>
      <c r="W142" s="68" t="str">
        <f t="shared" si="38"/>
        <v/>
      </c>
    </row>
    <row r="143" spans="1:23">
      <c r="A143" s="64">
        <v>141</v>
      </c>
      <c r="B143" s="64" t="s">
        <v>248</v>
      </c>
      <c r="C143" s="64" t="str">
        <f>IF(【個】一般男子B!D15="","",【個】一般男子B!D15&amp;"　"&amp;【個】一般男子B!E15)</f>
        <v/>
      </c>
      <c r="D143" s="68" t="str">
        <f>IF(【個】一般男子B!D15="","",【個】一般男子B!H15)</f>
        <v/>
      </c>
      <c r="E143" s="68" t="str">
        <f t="shared" si="39"/>
        <v/>
      </c>
      <c r="G143" s="64">
        <v>141</v>
      </c>
      <c r="H143" s="64" t="str">
        <f>IF(N143=1,MAX(H$3:H142)+1,"")</f>
        <v/>
      </c>
      <c r="I143" s="64" t="str">
        <f t="shared" si="29"/>
        <v/>
      </c>
      <c r="J143" s="64" t="str">
        <f t="shared" si="30"/>
        <v/>
      </c>
      <c r="K143" s="68" t="str">
        <f t="shared" si="31"/>
        <v/>
      </c>
      <c r="L143" s="68" t="str">
        <f t="shared" si="32"/>
        <v/>
      </c>
      <c r="M143" s="64" t="str">
        <f t="shared" si="33"/>
        <v/>
      </c>
      <c r="N143" s="64" t="str">
        <f>IF(J143="","",(COUNTIF($J$2:J143,$J$2:J143)))</f>
        <v/>
      </c>
      <c r="O143" s="68" t="s">
        <v>268</v>
      </c>
      <c r="R143" s="64">
        <v>141</v>
      </c>
      <c r="S143" s="64" t="str">
        <f t="shared" si="34"/>
        <v/>
      </c>
      <c r="T143" s="68" t="str">
        <f t="shared" si="35"/>
        <v/>
      </c>
      <c r="U143" s="64" t="str">
        <f t="shared" si="36"/>
        <v/>
      </c>
      <c r="V143" s="68" t="str">
        <f t="shared" si="37"/>
        <v/>
      </c>
      <c r="W143" s="68" t="str">
        <f t="shared" si="38"/>
        <v/>
      </c>
    </row>
    <row r="144" spans="1:23">
      <c r="A144" s="64">
        <v>142</v>
      </c>
      <c r="B144" s="64" t="s">
        <v>248</v>
      </c>
      <c r="C144" s="64" t="str">
        <f>IF(【個】一般男子B!D16="","",【個】一般男子B!D16&amp;"　"&amp;【個】一般男子B!E16)</f>
        <v/>
      </c>
      <c r="D144" s="68" t="str">
        <f>IF(【個】一般男子B!D16="","",【個】一般男子B!H16)</f>
        <v/>
      </c>
      <c r="E144" s="68" t="str">
        <f t="shared" ref="E144:E158" si="40">IF(C144="","",1)</f>
        <v/>
      </c>
      <c r="G144" s="64">
        <v>142</v>
      </c>
      <c r="H144" s="64" t="str">
        <f>IF(N144=1,MAX(H$3:H143)+1,"")</f>
        <v/>
      </c>
      <c r="I144" s="64" t="str">
        <f t="shared" si="29"/>
        <v/>
      </c>
      <c r="J144" s="64" t="str">
        <f t="shared" si="30"/>
        <v/>
      </c>
      <c r="K144" s="68" t="str">
        <f t="shared" si="31"/>
        <v/>
      </c>
      <c r="L144" s="68" t="str">
        <f t="shared" si="32"/>
        <v/>
      </c>
      <c r="M144" s="64" t="str">
        <f t="shared" si="33"/>
        <v/>
      </c>
      <c r="N144" s="64" t="str">
        <f>IF(J144="","",(COUNTIF($J$2:J144,$J$2:J144)))</f>
        <v/>
      </c>
      <c r="O144" s="68" t="s">
        <v>268</v>
      </c>
      <c r="R144" s="64">
        <v>142</v>
      </c>
      <c r="S144" s="64" t="str">
        <f t="shared" si="34"/>
        <v/>
      </c>
      <c r="T144" s="68" t="str">
        <f t="shared" si="35"/>
        <v/>
      </c>
      <c r="U144" s="64" t="str">
        <f t="shared" si="36"/>
        <v/>
      </c>
      <c r="V144" s="68" t="str">
        <f t="shared" si="37"/>
        <v/>
      </c>
      <c r="W144" s="68" t="str">
        <f t="shared" si="38"/>
        <v/>
      </c>
    </row>
    <row r="145" spans="1:23">
      <c r="A145" s="64">
        <v>143</v>
      </c>
      <c r="B145" s="64" t="s">
        <v>248</v>
      </c>
      <c r="C145" s="64" t="str">
        <f>IF(【個】一般男子B!D17="","",【個】一般男子B!D17&amp;"　"&amp;【個】一般男子B!E17)</f>
        <v/>
      </c>
      <c r="D145" s="68" t="str">
        <f>IF(【個】一般男子B!D17="","",【個】一般男子B!H17)</f>
        <v/>
      </c>
      <c r="E145" s="68" t="str">
        <f t="shared" si="40"/>
        <v/>
      </c>
      <c r="G145" s="64">
        <v>143</v>
      </c>
      <c r="H145" s="64" t="str">
        <f>IF(N145=1,MAX(H$3:H144)+1,"")</f>
        <v/>
      </c>
      <c r="I145" s="64" t="str">
        <f t="shared" si="29"/>
        <v/>
      </c>
      <c r="J145" s="64" t="str">
        <f t="shared" si="30"/>
        <v/>
      </c>
      <c r="K145" s="68" t="str">
        <f t="shared" si="31"/>
        <v/>
      </c>
      <c r="L145" s="68" t="str">
        <f t="shared" si="32"/>
        <v/>
      </c>
      <c r="M145" s="64" t="str">
        <f t="shared" si="33"/>
        <v/>
      </c>
      <c r="N145" s="64" t="str">
        <f>IF(J145="","",(COUNTIF($J$2:J145,$J$2:J145)))</f>
        <v/>
      </c>
      <c r="O145" s="68" t="s">
        <v>268</v>
      </c>
      <c r="R145" s="64">
        <v>143</v>
      </c>
      <c r="S145" s="64" t="str">
        <f t="shared" si="34"/>
        <v/>
      </c>
      <c r="T145" s="68" t="str">
        <f t="shared" si="35"/>
        <v/>
      </c>
      <c r="U145" s="64" t="str">
        <f t="shared" si="36"/>
        <v/>
      </c>
      <c r="V145" s="68" t="str">
        <f t="shared" si="37"/>
        <v/>
      </c>
      <c r="W145" s="68" t="str">
        <f t="shared" si="38"/>
        <v/>
      </c>
    </row>
    <row r="146" spans="1:23">
      <c r="A146" s="64">
        <v>144</v>
      </c>
      <c r="B146" s="64" t="s">
        <v>248</v>
      </c>
      <c r="C146" s="64" t="str">
        <f>IF(【個】一般男子B!D18="","",【個】一般男子B!D18&amp;"　"&amp;【個】一般男子B!E18)</f>
        <v/>
      </c>
      <c r="D146" s="68" t="str">
        <f>IF(【個】一般男子B!D18="","",【個】一般男子B!H18)</f>
        <v/>
      </c>
      <c r="E146" s="68" t="str">
        <f t="shared" si="40"/>
        <v/>
      </c>
      <c r="G146" s="64">
        <v>144</v>
      </c>
      <c r="H146" s="64" t="str">
        <f>IF(N146=1,MAX(H$3:H145)+1,"")</f>
        <v/>
      </c>
      <c r="I146" s="64" t="str">
        <f t="shared" si="29"/>
        <v/>
      </c>
      <c r="J146" s="64" t="str">
        <f t="shared" si="30"/>
        <v/>
      </c>
      <c r="K146" s="68" t="str">
        <f t="shared" si="31"/>
        <v/>
      </c>
      <c r="L146" s="68" t="str">
        <f t="shared" si="32"/>
        <v/>
      </c>
      <c r="M146" s="64" t="str">
        <f t="shared" si="33"/>
        <v/>
      </c>
      <c r="N146" s="64" t="str">
        <f>IF(J146="","",(COUNTIF($J$2:J146,$J$2:J146)))</f>
        <v/>
      </c>
      <c r="O146" s="68" t="s">
        <v>268</v>
      </c>
      <c r="R146" s="64">
        <v>144</v>
      </c>
      <c r="S146" s="64" t="str">
        <f t="shared" si="34"/>
        <v/>
      </c>
      <c r="T146" s="68" t="str">
        <f t="shared" si="35"/>
        <v/>
      </c>
      <c r="U146" s="64" t="str">
        <f t="shared" si="36"/>
        <v/>
      </c>
      <c r="V146" s="68" t="str">
        <f t="shared" si="37"/>
        <v/>
      </c>
      <c r="W146" s="68" t="str">
        <f t="shared" si="38"/>
        <v/>
      </c>
    </row>
    <row r="147" spans="1:23">
      <c r="A147" s="64">
        <v>145</v>
      </c>
      <c r="B147" s="64" t="s">
        <v>248</v>
      </c>
      <c r="C147" s="64" t="str">
        <f>IF(【個】一般男子B!D19="","",【個】一般男子B!D19&amp;"　"&amp;【個】一般男子B!E19)</f>
        <v/>
      </c>
      <c r="D147" s="68" t="str">
        <f>IF(【個】一般男子B!D19="","",【個】一般男子B!H19)</f>
        <v/>
      </c>
      <c r="E147" s="68" t="str">
        <f t="shared" si="40"/>
        <v/>
      </c>
      <c r="G147" s="64">
        <v>145</v>
      </c>
      <c r="H147" s="64" t="str">
        <f>IF(N147=1,MAX(H$3:H146)+1,"")</f>
        <v/>
      </c>
      <c r="I147" s="64" t="str">
        <f t="shared" si="29"/>
        <v/>
      </c>
      <c r="J147" s="64" t="str">
        <f t="shared" si="30"/>
        <v/>
      </c>
      <c r="K147" s="68" t="str">
        <f t="shared" si="31"/>
        <v/>
      </c>
      <c r="L147" s="68" t="str">
        <f t="shared" si="32"/>
        <v/>
      </c>
      <c r="M147" s="64" t="str">
        <f t="shared" si="33"/>
        <v/>
      </c>
      <c r="N147" s="64" t="str">
        <f>IF(J147="","",(COUNTIF($J$2:J147,$J$2:J147)))</f>
        <v/>
      </c>
      <c r="O147" s="68" t="s">
        <v>268</v>
      </c>
      <c r="R147" s="64">
        <v>145</v>
      </c>
      <c r="S147" s="64" t="str">
        <f t="shared" si="34"/>
        <v/>
      </c>
      <c r="T147" s="68" t="str">
        <f t="shared" si="35"/>
        <v/>
      </c>
      <c r="U147" s="64" t="str">
        <f t="shared" si="36"/>
        <v/>
      </c>
      <c r="V147" s="68" t="str">
        <f t="shared" si="37"/>
        <v/>
      </c>
      <c r="W147" s="68" t="str">
        <f t="shared" si="38"/>
        <v/>
      </c>
    </row>
    <row r="148" spans="1:23">
      <c r="A148" s="64">
        <v>146</v>
      </c>
      <c r="B148" s="64" t="s">
        <v>248</v>
      </c>
      <c r="C148" s="64" t="str">
        <f>IF(【個】一般男子B!D20="","",【個】一般男子B!D20&amp;"　"&amp;【個】一般男子B!E20)</f>
        <v/>
      </c>
      <c r="D148" s="68" t="str">
        <f>IF(【個】一般男子B!D20="","",【個】一般男子B!H20)</f>
        <v/>
      </c>
      <c r="E148" s="68" t="str">
        <f t="shared" si="40"/>
        <v/>
      </c>
      <c r="G148" s="64">
        <v>146</v>
      </c>
      <c r="H148" s="64" t="str">
        <f>IF(N148=1,MAX(H$3:H147)+1,"")</f>
        <v/>
      </c>
      <c r="I148" s="64" t="str">
        <f t="shared" si="29"/>
        <v/>
      </c>
      <c r="J148" s="64" t="str">
        <f t="shared" si="30"/>
        <v/>
      </c>
      <c r="K148" s="68" t="str">
        <f t="shared" si="31"/>
        <v/>
      </c>
      <c r="L148" s="68" t="str">
        <f t="shared" si="32"/>
        <v/>
      </c>
      <c r="M148" s="64" t="str">
        <f t="shared" si="33"/>
        <v/>
      </c>
      <c r="N148" s="64" t="str">
        <f>IF(J148="","",(COUNTIF($J$2:J148,$J$2:J148)))</f>
        <v/>
      </c>
      <c r="O148" s="68" t="s">
        <v>268</v>
      </c>
      <c r="R148" s="64">
        <v>146</v>
      </c>
      <c r="S148" s="64" t="str">
        <f t="shared" si="34"/>
        <v/>
      </c>
      <c r="T148" s="68" t="str">
        <f t="shared" si="35"/>
        <v/>
      </c>
      <c r="U148" s="64" t="str">
        <f t="shared" si="36"/>
        <v/>
      </c>
      <c r="V148" s="68" t="str">
        <f t="shared" si="37"/>
        <v/>
      </c>
      <c r="W148" s="68" t="str">
        <f t="shared" si="38"/>
        <v/>
      </c>
    </row>
    <row r="149" spans="1:23">
      <c r="A149" s="64">
        <v>147</v>
      </c>
      <c r="B149" s="64" t="s">
        <v>248</v>
      </c>
      <c r="C149" s="64" t="str">
        <f>IF(【個】一般男子B!D21="","",【個】一般男子B!D21&amp;"　"&amp;【個】一般男子B!E21)</f>
        <v/>
      </c>
      <c r="D149" s="68" t="str">
        <f>IF(【個】一般男子B!D21="","",【個】一般男子B!H21)</f>
        <v/>
      </c>
      <c r="E149" s="68" t="str">
        <f t="shared" si="40"/>
        <v/>
      </c>
      <c r="G149" s="64">
        <v>147</v>
      </c>
      <c r="H149" s="64" t="str">
        <f>IF(N149=1,MAX(H$3:H148)+1,"")</f>
        <v/>
      </c>
      <c r="I149" s="64" t="str">
        <f t="shared" si="29"/>
        <v/>
      </c>
      <c r="J149" s="64" t="str">
        <f t="shared" si="30"/>
        <v/>
      </c>
      <c r="K149" s="68" t="str">
        <f t="shared" si="31"/>
        <v/>
      </c>
      <c r="L149" s="68" t="str">
        <f t="shared" si="32"/>
        <v/>
      </c>
      <c r="M149" s="64" t="str">
        <f t="shared" si="33"/>
        <v/>
      </c>
      <c r="N149" s="64" t="str">
        <f>IF(J149="","",(COUNTIF($J$2:J149,$J$2:J149)))</f>
        <v/>
      </c>
      <c r="O149" s="68" t="s">
        <v>268</v>
      </c>
      <c r="R149" s="64">
        <v>147</v>
      </c>
      <c r="S149" s="64" t="str">
        <f t="shared" si="34"/>
        <v/>
      </c>
      <c r="T149" s="68" t="str">
        <f t="shared" si="35"/>
        <v/>
      </c>
      <c r="U149" s="64" t="str">
        <f t="shared" si="36"/>
        <v/>
      </c>
      <c r="V149" s="68" t="str">
        <f t="shared" si="37"/>
        <v/>
      </c>
      <c r="W149" s="68" t="str">
        <f t="shared" si="38"/>
        <v/>
      </c>
    </row>
    <row r="150" spans="1:23">
      <c r="A150" s="64">
        <v>148</v>
      </c>
      <c r="B150" s="64" t="s">
        <v>248</v>
      </c>
      <c r="C150" s="64" t="str">
        <f>IF(【個】一般男子B!D22="","",【個】一般男子B!D22&amp;"　"&amp;【個】一般男子B!E22)</f>
        <v/>
      </c>
      <c r="D150" s="68" t="str">
        <f>IF(【個】一般男子B!D22="","",【個】一般男子B!H22)</f>
        <v/>
      </c>
      <c r="E150" s="68" t="str">
        <f t="shared" si="40"/>
        <v/>
      </c>
      <c r="G150" s="64">
        <v>148</v>
      </c>
      <c r="H150" s="64" t="str">
        <f>IF(N150=1,MAX(H$3:H149)+1,"")</f>
        <v/>
      </c>
      <c r="I150" s="64" t="str">
        <f t="shared" si="29"/>
        <v/>
      </c>
      <c r="J150" s="64" t="str">
        <f t="shared" si="30"/>
        <v/>
      </c>
      <c r="K150" s="68" t="str">
        <f t="shared" si="31"/>
        <v/>
      </c>
      <c r="L150" s="68" t="str">
        <f t="shared" si="32"/>
        <v/>
      </c>
      <c r="M150" s="64" t="str">
        <f t="shared" si="33"/>
        <v/>
      </c>
      <c r="N150" s="64" t="str">
        <f>IF(J150="","",(COUNTIF($J$2:J150,$J$2:J150)))</f>
        <v/>
      </c>
      <c r="O150" s="68" t="s">
        <v>268</v>
      </c>
      <c r="R150" s="64">
        <v>148</v>
      </c>
      <c r="S150" s="64" t="str">
        <f t="shared" si="34"/>
        <v/>
      </c>
      <c r="T150" s="68" t="str">
        <f t="shared" si="35"/>
        <v/>
      </c>
      <c r="U150" s="64" t="str">
        <f t="shared" si="36"/>
        <v/>
      </c>
      <c r="V150" s="68" t="str">
        <f t="shared" si="37"/>
        <v/>
      </c>
      <c r="W150" s="68" t="str">
        <f t="shared" si="38"/>
        <v/>
      </c>
    </row>
    <row r="151" spans="1:23">
      <c r="A151" s="64">
        <v>149</v>
      </c>
      <c r="B151" s="64" t="s">
        <v>248</v>
      </c>
      <c r="C151" s="64" t="str">
        <f>IF(【個】一般男子B!D23="","",【個】一般男子B!D23&amp;"　"&amp;【個】一般男子B!E23)</f>
        <v/>
      </c>
      <c r="D151" s="68" t="str">
        <f>IF(【個】一般男子B!D23="","",【個】一般男子B!H23)</f>
        <v/>
      </c>
      <c r="E151" s="68" t="str">
        <f t="shared" si="40"/>
        <v/>
      </c>
      <c r="G151" s="64">
        <v>149</v>
      </c>
      <c r="H151" s="64" t="str">
        <f>IF(N151=1,MAX(H$3:H150)+1,"")</f>
        <v/>
      </c>
      <c r="I151" s="64" t="str">
        <f t="shared" si="29"/>
        <v/>
      </c>
      <c r="J151" s="64" t="str">
        <f t="shared" si="30"/>
        <v/>
      </c>
      <c r="K151" s="68" t="str">
        <f t="shared" si="31"/>
        <v/>
      </c>
      <c r="L151" s="68" t="str">
        <f t="shared" si="32"/>
        <v/>
      </c>
      <c r="M151" s="64" t="str">
        <f t="shared" si="33"/>
        <v/>
      </c>
      <c r="N151" s="64" t="str">
        <f>IF(J151="","",(COUNTIF($J$2:J151,$J$2:J151)))</f>
        <v/>
      </c>
      <c r="O151" s="68" t="s">
        <v>268</v>
      </c>
      <c r="R151" s="64">
        <v>149</v>
      </c>
      <c r="S151" s="64" t="str">
        <f t="shared" si="34"/>
        <v/>
      </c>
      <c r="T151" s="68" t="str">
        <f t="shared" si="35"/>
        <v/>
      </c>
      <c r="U151" s="64" t="str">
        <f t="shared" si="36"/>
        <v/>
      </c>
      <c r="V151" s="68" t="str">
        <f t="shared" si="37"/>
        <v/>
      </c>
      <c r="W151" s="68" t="str">
        <f t="shared" si="38"/>
        <v/>
      </c>
    </row>
    <row r="152" spans="1:23">
      <c r="A152" s="82">
        <v>150</v>
      </c>
      <c r="B152" s="82" t="s">
        <v>248</v>
      </c>
      <c r="C152" s="82" t="str">
        <f>IF(【個】一般男子B!D24="","",【個】一般男子B!D24&amp;"　"&amp;【個】一般男子B!E24)</f>
        <v/>
      </c>
      <c r="D152" s="83" t="str">
        <f>IF(【個】一般男子B!D24="","",【個】一般男子B!H24)</f>
        <v/>
      </c>
      <c r="E152" s="83" t="str">
        <f t="shared" si="40"/>
        <v/>
      </c>
      <c r="G152" s="64">
        <v>150</v>
      </c>
      <c r="H152" s="64" t="str">
        <f>IF(N152=1,MAX(H$3:H151)+1,"")</f>
        <v/>
      </c>
      <c r="I152" s="64" t="str">
        <f t="shared" si="29"/>
        <v/>
      </c>
      <c r="J152" s="64" t="str">
        <f t="shared" si="30"/>
        <v/>
      </c>
      <c r="K152" s="68" t="str">
        <f t="shared" si="31"/>
        <v/>
      </c>
      <c r="L152" s="68" t="str">
        <f t="shared" si="32"/>
        <v/>
      </c>
      <c r="M152" s="64" t="str">
        <f t="shared" si="33"/>
        <v/>
      </c>
      <c r="N152" s="64" t="str">
        <f>IF(J152="","",(COUNTIF($J$2:J152,$J$2:J152)))</f>
        <v/>
      </c>
      <c r="O152" s="68" t="s">
        <v>268</v>
      </c>
      <c r="R152" s="64">
        <v>150</v>
      </c>
      <c r="S152" s="64" t="str">
        <f t="shared" si="34"/>
        <v/>
      </c>
      <c r="T152" s="68" t="str">
        <f t="shared" si="35"/>
        <v/>
      </c>
      <c r="U152" s="64" t="str">
        <f t="shared" si="36"/>
        <v/>
      </c>
      <c r="V152" s="68" t="str">
        <f t="shared" si="37"/>
        <v/>
      </c>
      <c r="W152" s="68" t="str">
        <f t="shared" si="38"/>
        <v/>
      </c>
    </row>
    <row r="153" spans="1:23">
      <c r="A153" s="64">
        <v>151</v>
      </c>
      <c r="B153" s="64" t="s">
        <v>249</v>
      </c>
      <c r="C153" s="64" t="str">
        <f>IF(【個】一般男子B!D30="","",【個】一般男子B!D30&amp;"　"&amp;【個】一般男子B!E30)</f>
        <v/>
      </c>
      <c r="D153" s="68" t="str">
        <f>IF(【個】一般男子B!D30="","",【個】一般男子B!H30)</f>
        <v/>
      </c>
      <c r="E153" s="68" t="str">
        <f t="shared" si="40"/>
        <v/>
      </c>
      <c r="G153" s="64">
        <v>151</v>
      </c>
      <c r="H153" s="64" t="str">
        <f>IF(N153=1,MAX(H$3:H152)+1,"")</f>
        <v/>
      </c>
      <c r="I153" s="64" t="str">
        <f t="shared" si="29"/>
        <v/>
      </c>
      <c r="J153" s="64" t="str">
        <f t="shared" si="30"/>
        <v/>
      </c>
      <c r="K153" s="68" t="str">
        <f t="shared" si="31"/>
        <v/>
      </c>
      <c r="L153" s="68" t="str">
        <f t="shared" si="32"/>
        <v/>
      </c>
      <c r="M153" s="64" t="str">
        <f t="shared" si="33"/>
        <v/>
      </c>
      <c r="N153" s="64" t="str">
        <f>IF(J153="","",(COUNTIF($J$2:J153,$J$2:J153)))</f>
        <v/>
      </c>
      <c r="O153" s="68" t="s">
        <v>268</v>
      </c>
      <c r="R153" s="64">
        <v>151</v>
      </c>
      <c r="S153" s="64" t="str">
        <f t="shared" si="34"/>
        <v/>
      </c>
      <c r="T153" s="68" t="str">
        <f t="shared" si="35"/>
        <v/>
      </c>
      <c r="U153" s="64" t="str">
        <f t="shared" si="36"/>
        <v/>
      </c>
      <c r="V153" s="68" t="str">
        <f t="shared" si="37"/>
        <v/>
      </c>
      <c r="W153" s="68" t="str">
        <f t="shared" si="38"/>
        <v/>
      </c>
    </row>
    <row r="154" spans="1:23">
      <c r="A154" s="64">
        <v>152</v>
      </c>
      <c r="B154" s="64" t="s">
        <v>249</v>
      </c>
      <c r="C154" s="64" t="str">
        <f>IF(【個】一般男子B!D31="","",【個】一般男子B!D31&amp;"　"&amp;【個】一般男子B!E31)</f>
        <v/>
      </c>
      <c r="D154" s="68" t="str">
        <f>IF(【個】一般男子B!D31="","",【個】一般男子B!H31)</f>
        <v/>
      </c>
      <c r="E154" s="68" t="str">
        <f t="shared" si="40"/>
        <v/>
      </c>
      <c r="G154" s="64">
        <v>152</v>
      </c>
      <c r="H154" s="64" t="str">
        <f>IF(N154=1,MAX(H$3:H153)+1,"")</f>
        <v/>
      </c>
      <c r="I154" s="64" t="str">
        <f t="shared" si="29"/>
        <v/>
      </c>
      <c r="J154" s="64" t="str">
        <f t="shared" si="30"/>
        <v/>
      </c>
      <c r="K154" s="68" t="str">
        <f t="shared" si="31"/>
        <v/>
      </c>
      <c r="L154" s="68" t="str">
        <f t="shared" si="32"/>
        <v/>
      </c>
      <c r="M154" s="64" t="str">
        <f t="shared" si="33"/>
        <v/>
      </c>
      <c r="N154" s="64" t="str">
        <f>IF(J154="","",(COUNTIF($J$2:J154,$J$2:J154)))</f>
        <v/>
      </c>
      <c r="O154" s="68" t="s">
        <v>268</v>
      </c>
      <c r="R154" s="64">
        <v>152</v>
      </c>
      <c r="S154" s="64" t="str">
        <f t="shared" si="34"/>
        <v/>
      </c>
      <c r="T154" s="68" t="str">
        <f t="shared" si="35"/>
        <v/>
      </c>
      <c r="U154" s="64" t="str">
        <f t="shared" si="36"/>
        <v/>
      </c>
      <c r="V154" s="68" t="str">
        <f t="shared" si="37"/>
        <v/>
      </c>
      <c r="W154" s="68" t="str">
        <f t="shared" si="38"/>
        <v/>
      </c>
    </row>
    <row r="155" spans="1:23">
      <c r="A155" s="64">
        <v>153</v>
      </c>
      <c r="B155" s="64" t="s">
        <v>249</v>
      </c>
      <c r="C155" s="64" t="str">
        <f>IF(【個】一般男子B!D32="","",【個】一般男子B!D32&amp;"　"&amp;【個】一般男子B!E32)</f>
        <v/>
      </c>
      <c r="D155" s="68" t="str">
        <f>IF(【個】一般男子B!D32="","",【個】一般男子B!H32)</f>
        <v/>
      </c>
      <c r="E155" s="68" t="str">
        <f t="shared" si="40"/>
        <v/>
      </c>
      <c r="G155" s="64">
        <v>153</v>
      </c>
      <c r="H155" s="64" t="str">
        <f>IF(N155=1,MAX(H$3:H154)+1,"")</f>
        <v/>
      </c>
      <c r="I155" s="64" t="str">
        <f t="shared" si="29"/>
        <v/>
      </c>
      <c r="J155" s="64" t="str">
        <f t="shared" si="30"/>
        <v/>
      </c>
      <c r="K155" s="68" t="str">
        <f t="shared" si="31"/>
        <v/>
      </c>
      <c r="L155" s="68" t="str">
        <f t="shared" si="32"/>
        <v/>
      </c>
      <c r="M155" s="64" t="str">
        <f t="shared" si="33"/>
        <v/>
      </c>
      <c r="N155" s="64" t="str">
        <f>IF(J155="","",(COUNTIF($J$2:J155,$J$2:J155)))</f>
        <v/>
      </c>
      <c r="O155" s="68" t="s">
        <v>268</v>
      </c>
      <c r="R155" s="64">
        <v>153</v>
      </c>
      <c r="S155" s="64" t="str">
        <f t="shared" si="34"/>
        <v/>
      </c>
      <c r="T155" s="68" t="str">
        <f t="shared" si="35"/>
        <v/>
      </c>
      <c r="U155" s="64" t="str">
        <f t="shared" si="36"/>
        <v/>
      </c>
      <c r="V155" s="68" t="str">
        <f t="shared" si="37"/>
        <v/>
      </c>
      <c r="W155" s="68" t="str">
        <f t="shared" si="38"/>
        <v/>
      </c>
    </row>
    <row r="156" spans="1:23">
      <c r="A156" s="64">
        <v>154</v>
      </c>
      <c r="B156" s="64" t="s">
        <v>249</v>
      </c>
      <c r="C156" s="64" t="str">
        <f>IF(【個】一般男子B!D33="","",【個】一般男子B!D33&amp;"　"&amp;【個】一般男子B!E33)</f>
        <v/>
      </c>
      <c r="D156" s="68" t="str">
        <f>IF(【個】一般男子B!D33="","",【個】一般男子B!H33)</f>
        <v/>
      </c>
      <c r="E156" s="68" t="str">
        <f t="shared" si="40"/>
        <v/>
      </c>
      <c r="G156" s="64">
        <v>154</v>
      </c>
      <c r="H156" s="64" t="str">
        <f>IF(N156=1,MAX(H$3:H155)+1,"")</f>
        <v/>
      </c>
      <c r="I156" s="64" t="str">
        <f t="shared" si="29"/>
        <v/>
      </c>
      <c r="J156" s="64" t="str">
        <f t="shared" si="30"/>
        <v/>
      </c>
      <c r="K156" s="68" t="str">
        <f t="shared" si="31"/>
        <v/>
      </c>
      <c r="L156" s="68" t="str">
        <f t="shared" si="32"/>
        <v/>
      </c>
      <c r="M156" s="64" t="str">
        <f t="shared" si="33"/>
        <v/>
      </c>
      <c r="N156" s="64" t="str">
        <f>IF(J156="","",(COUNTIF($J$2:J156,$J$2:J156)))</f>
        <v/>
      </c>
      <c r="O156" s="68" t="s">
        <v>268</v>
      </c>
      <c r="R156" s="64">
        <v>154</v>
      </c>
      <c r="S156" s="64" t="str">
        <f t="shared" si="34"/>
        <v/>
      </c>
      <c r="T156" s="68" t="str">
        <f t="shared" si="35"/>
        <v/>
      </c>
      <c r="U156" s="64" t="str">
        <f t="shared" si="36"/>
        <v/>
      </c>
      <c r="V156" s="68" t="str">
        <f t="shared" si="37"/>
        <v/>
      </c>
      <c r="W156" s="68" t="str">
        <f t="shared" si="38"/>
        <v/>
      </c>
    </row>
    <row r="157" spans="1:23">
      <c r="A157" s="64">
        <v>155</v>
      </c>
      <c r="B157" s="64" t="s">
        <v>249</v>
      </c>
      <c r="C157" s="64" t="str">
        <f>IF(【個】一般男子B!D34="","",【個】一般男子B!D34&amp;"　"&amp;【個】一般男子B!E34)</f>
        <v/>
      </c>
      <c r="D157" s="68" t="str">
        <f>IF(【個】一般男子B!D34="","",【個】一般男子B!H34)</f>
        <v/>
      </c>
      <c r="E157" s="68" t="str">
        <f t="shared" si="40"/>
        <v/>
      </c>
      <c r="G157" s="64">
        <v>155</v>
      </c>
      <c r="H157" s="64" t="str">
        <f>IF(N157=1,MAX(H$3:H156)+1,"")</f>
        <v/>
      </c>
      <c r="I157" s="64" t="str">
        <f t="shared" si="29"/>
        <v/>
      </c>
      <c r="J157" s="64" t="str">
        <f t="shared" si="30"/>
        <v/>
      </c>
      <c r="K157" s="68" t="str">
        <f t="shared" si="31"/>
        <v/>
      </c>
      <c r="L157" s="68" t="str">
        <f t="shared" si="32"/>
        <v/>
      </c>
      <c r="M157" s="64" t="str">
        <f t="shared" si="33"/>
        <v/>
      </c>
      <c r="N157" s="64" t="str">
        <f>IF(J157="","",(COUNTIF($J$2:J157,$J$2:J157)))</f>
        <v/>
      </c>
      <c r="O157" s="68" t="s">
        <v>268</v>
      </c>
      <c r="R157" s="64">
        <v>155</v>
      </c>
      <c r="S157" s="64" t="str">
        <f t="shared" si="34"/>
        <v/>
      </c>
      <c r="T157" s="68" t="str">
        <f t="shared" si="35"/>
        <v/>
      </c>
      <c r="U157" s="64" t="str">
        <f t="shared" si="36"/>
        <v/>
      </c>
      <c r="V157" s="68" t="str">
        <f t="shared" si="37"/>
        <v/>
      </c>
      <c r="W157" s="68" t="str">
        <f t="shared" si="38"/>
        <v/>
      </c>
    </row>
    <row r="158" spans="1:23">
      <c r="A158" s="64">
        <v>156</v>
      </c>
      <c r="B158" s="64" t="s">
        <v>249</v>
      </c>
      <c r="C158" s="64" t="str">
        <f>IF(【個】一般男子B!D35="","",【個】一般男子B!D35&amp;"　"&amp;【個】一般男子B!E35)</f>
        <v/>
      </c>
      <c r="D158" s="68" t="str">
        <f>IF(【個】一般男子B!D35="","",【個】一般男子B!H35)</f>
        <v/>
      </c>
      <c r="E158" s="68" t="str">
        <f t="shared" si="40"/>
        <v/>
      </c>
      <c r="G158" s="64">
        <v>156</v>
      </c>
      <c r="H158" s="64" t="str">
        <f>IF(N158=1,MAX(H$3:H157)+1,"")</f>
        <v/>
      </c>
      <c r="I158" s="64" t="str">
        <f t="shared" si="29"/>
        <v/>
      </c>
      <c r="J158" s="64" t="str">
        <f t="shared" si="30"/>
        <v/>
      </c>
      <c r="K158" s="68" t="str">
        <f t="shared" si="31"/>
        <v/>
      </c>
      <c r="L158" s="68" t="str">
        <f t="shared" si="32"/>
        <v/>
      </c>
      <c r="M158" s="64" t="str">
        <f t="shared" si="33"/>
        <v/>
      </c>
      <c r="N158" s="64" t="str">
        <f>IF(J158="","",(COUNTIF($J$2:J158,$J$2:J158)))</f>
        <v/>
      </c>
      <c r="O158" s="68" t="s">
        <v>268</v>
      </c>
      <c r="R158" s="64">
        <v>156</v>
      </c>
      <c r="S158" s="64" t="str">
        <f t="shared" si="34"/>
        <v/>
      </c>
      <c r="T158" s="68" t="str">
        <f t="shared" si="35"/>
        <v/>
      </c>
      <c r="U158" s="64" t="str">
        <f t="shared" si="36"/>
        <v/>
      </c>
      <c r="V158" s="68" t="str">
        <f t="shared" si="37"/>
        <v/>
      </c>
      <c r="W158" s="68" t="str">
        <f t="shared" si="38"/>
        <v/>
      </c>
    </row>
    <row r="159" spans="1:23">
      <c r="A159" s="64">
        <v>157</v>
      </c>
      <c r="B159" s="64" t="s">
        <v>249</v>
      </c>
      <c r="C159" s="64" t="str">
        <f>IF(【個】一般男子B!D36="","",【個】一般男子B!D36&amp;"　"&amp;【個】一般男子B!E36)</f>
        <v/>
      </c>
      <c r="D159" s="68" t="str">
        <f>IF(【個】一般男子B!D36="","",【個】一般男子B!H36)</f>
        <v/>
      </c>
      <c r="E159" s="68" t="str">
        <f t="shared" ref="E159:E163" si="41">IF(C159="","",1)</f>
        <v/>
      </c>
      <c r="G159" s="64">
        <v>157</v>
      </c>
      <c r="H159" s="64" t="str">
        <f>IF(N159=1,MAX(H$3:H158)+1,"")</f>
        <v/>
      </c>
      <c r="I159" s="64" t="str">
        <f t="shared" si="29"/>
        <v/>
      </c>
      <c r="J159" s="64" t="str">
        <f t="shared" si="30"/>
        <v/>
      </c>
      <c r="K159" s="68" t="str">
        <f t="shared" si="31"/>
        <v/>
      </c>
      <c r="L159" s="68" t="str">
        <f t="shared" si="32"/>
        <v/>
      </c>
      <c r="M159" s="64" t="str">
        <f t="shared" si="33"/>
        <v/>
      </c>
      <c r="N159" s="64" t="str">
        <f>IF(J159="","",(COUNTIF($J$2:J159,$J$2:J159)))</f>
        <v/>
      </c>
      <c r="O159" s="68" t="s">
        <v>268</v>
      </c>
      <c r="R159" s="64">
        <v>157</v>
      </c>
      <c r="S159" s="64" t="str">
        <f t="shared" si="34"/>
        <v/>
      </c>
      <c r="T159" s="68" t="str">
        <f t="shared" si="35"/>
        <v/>
      </c>
      <c r="U159" s="64" t="str">
        <f t="shared" si="36"/>
        <v/>
      </c>
      <c r="V159" s="68" t="str">
        <f t="shared" si="37"/>
        <v/>
      </c>
      <c r="W159" s="68" t="str">
        <f t="shared" si="38"/>
        <v/>
      </c>
    </row>
    <row r="160" spans="1:23">
      <c r="A160" s="64">
        <v>158</v>
      </c>
      <c r="B160" s="64" t="s">
        <v>249</v>
      </c>
      <c r="C160" s="64" t="str">
        <f>IF(【個】一般男子B!D37="","",【個】一般男子B!D37&amp;"　"&amp;【個】一般男子B!E37)</f>
        <v/>
      </c>
      <c r="D160" s="68" t="str">
        <f>IF(【個】一般男子B!D37="","",【個】一般男子B!H37)</f>
        <v/>
      </c>
      <c r="E160" s="68" t="str">
        <f t="shared" si="41"/>
        <v/>
      </c>
      <c r="G160" s="64">
        <v>158</v>
      </c>
      <c r="H160" s="64" t="str">
        <f>IF(N160=1,MAX(H$3:H159)+1,"")</f>
        <v/>
      </c>
      <c r="I160" s="64" t="str">
        <f t="shared" si="29"/>
        <v/>
      </c>
      <c r="J160" s="64" t="str">
        <f t="shared" si="30"/>
        <v/>
      </c>
      <c r="K160" s="68" t="str">
        <f t="shared" si="31"/>
        <v/>
      </c>
      <c r="L160" s="68" t="str">
        <f t="shared" si="32"/>
        <v/>
      </c>
      <c r="M160" s="64" t="str">
        <f t="shared" si="33"/>
        <v/>
      </c>
      <c r="N160" s="64" t="str">
        <f>IF(J160="","",(COUNTIF($J$2:J160,$J$2:J160)))</f>
        <v/>
      </c>
      <c r="O160" s="68" t="s">
        <v>268</v>
      </c>
      <c r="R160" s="64">
        <v>158</v>
      </c>
      <c r="S160" s="64" t="str">
        <f t="shared" si="34"/>
        <v/>
      </c>
      <c r="T160" s="68" t="str">
        <f t="shared" si="35"/>
        <v/>
      </c>
      <c r="U160" s="64" t="str">
        <f t="shared" si="36"/>
        <v/>
      </c>
      <c r="V160" s="68" t="str">
        <f t="shared" si="37"/>
        <v/>
      </c>
      <c r="W160" s="68" t="str">
        <f t="shared" si="38"/>
        <v/>
      </c>
    </row>
    <row r="161" spans="1:23">
      <c r="A161" s="64">
        <v>159</v>
      </c>
      <c r="B161" s="64" t="s">
        <v>249</v>
      </c>
      <c r="C161" s="64" t="str">
        <f>IF(【個】一般男子B!D38="","",【個】一般男子B!D38&amp;"　"&amp;【個】一般男子B!E38)</f>
        <v/>
      </c>
      <c r="D161" s="68" t="str">
        <f>IF(【個】一般男子B!D38="","",【個】一般男子B!H38)</f>
        <v/>
      </c>
      <c r="E161" s="68" t="str">
        <f t="shared" si="41"/>
        <v/>
      </c>
      <c r="G161" s="64">
        <v>159</v>
      </c>
      <c r="H161" s="64" t="str">
        <f>IF(N161=1,MAX(H$3:H160)+1,"")</f>
        <v/>
      </c>
      <c r="I161" s="64" t="str">
        <f t="shared" si="29"/>
        <v/>
      </c>
      <c r="J161" s="64" t="str">
        <f t="shared" si="30"/>
        <v/>
      </c>
      <c r="K161" s="68" t="str">
        <f t="shared" si="31"/>
        <v/>
      </c>
      <c r="L161" s="68" t="str">
        <f t="shared" si="32"/>
        <v/>
      </c>
      <c r="M161" s="64" t="str">
        <f t="shared" si="33"/>
        <v/>
      </c>
      <c r="N161" s="64" t="str">
        <f>IF(J161="","",(COUNTIF($J$2:J161,$J$2:J161)))</f>
        <v/>
      </c>
      <c r="O161" s="68" t="s">
        <v>268</v>
      </c>
      <c r="R161" s="64">
        <v>159</v>
      </c>
      <c r="S161" s="64" t="str">
        <f t="shared" si="34"/>
        <v/>
      </c>
      <c r="T161" s="68" t="str">
        <f t="shared" si="35"/>
        <v/>
      </c>
      <c r="U161" s="64" t="str">
        <f t="shared" si="36"/>
        <v/>
      </c>
      <c r="V161" s="68" t="str">
        <f t="shared" si="37"/>
        <v/>
      </c>
      <c r="W161" s="68" t="str">
        <f t="shared" si="38"/>
        <v/>
      </c>
    </row>
    <row r="162" spans="1:23">
      <c r="A162" s="82">
        <v>160</v>
      </c>
      <c r="B162" s="82" t="s">
        <v>249</v>
      </c>
      <c r="C162" s="82" t="str">
        <f>IF(【個】一般男子B!D39="","",【個】一般男子B!D39&amp;"　"&amp;【個】一般男子B!E39)</f>
        <v/>
      </c>
      <c r="D162" s="83" t="str">
        <f>IF(【個】一般男子B!D39="","",【個】一般男子B!H39)</f>
        <v/>
      </c>
      <c r="E162" s="83" t="str">
        <f t="shared" si="41"/>
        <v/>
      </c>
      <c r="G162" s="64">
        <v>160</v>
      </c>
      <c r="H162" s="64" t="str">
        <f>IF(N162=1,MAX(H$3:H161)+1,"")</f>
        <v/>
      </c>
      <c r="I162" s="64" t="str">
        <f t="shared" si="29"/>
        <v/>
      </c>
      <c r="J162" s="64" t="str">
        <f t="shared" si="30"/>
        <v/>
      </c>
      <c r="K162" s="68" t="str">
        <f t="shared" si="31"/>
        <v/>
      </c>
      <c r="L162" s="68" t="str">
        <f t="shared" si="32"/>
        <v/>
      </c>
      <c r="M162" s="64" t="str">
        <f t="shared" si="33"/>
        <v/>
      </c>
      <c r="N162" s="64" t="str">
        <f>IF(J162="","",(COUNTIF($J$2:J162,$J$2:J162)))</f>
        <v/>
      </c>
      <c r="O162" s="68" t="s">
        <v>268</v>
      </c>
      <c r="R162" s="64">
        <v>160</v>
      </c>
      <c r="S162" s="64" t="str">
        <f t="shared" si="34"/>
        <v/>
      </c>
      <c r="T162" s="68" t="str">
        <f t="shared" si="35"/>
        <v/>
      </c>
      <c r="U162" s="64" t="str">
        <f t="shared" si="36"/>
        <v/>
      </c>
      <c r="V162" s="68" t="str">
        <f t="shared" si="37"/>
        <v/>
      </c>
      <c r="W162" s="68" t="str">
        <f t="shared" si="38"/>
        <v/>
      </c>
    </row>
    <row r="163" spans="1:23">
      <c r="A163" s="64">
        <v>161</v>
      </c>
      <c r="B163" s="64" t="s">
        <v>250</v>
      </c>
      <c r="C163" s="64" t="str">
        <f>IF(【個】一般女子!D15="","",【個】一般女子!D15&amp;"　"&amp;【個】一般女子!E15)</f>
        <v/>
      </c>
      <c r="D163" s="68" t="str">
        <f>IF(【個】一般女子!D15="","",【個】一般女子!H15)</f>
        <v/>
      </c>
      <c r="E163" s="68" t="str">
        <f t="shared" si="41"/>
        <v/>
      </c>
      <c r="G163" s="64">
        <v>161</v>
      </c>
      <c r="H163" s="64" t="str">
        <f>IF(N163=1,MAX(H$3:H162)+1,"")</f>
        <v/>
      </c>
      <c r="I163" s="64" t="str">
        <f t="shared" si="29"/>
        <v/>
      </c>
      <c r="J163" s="64" t="str">
        <f t="shared" si="30"/>
        <v/>
      </c>
      <c r="K163" s="68" t="str">
        <f t="shared" si="31"/>
        <v/>
      </c>
      <c r="L163" s="68" t="str">
        <f t="shared" si="32"/>
        <v/>
      </c>
      <c r="M163" s="64" t="str">
        <f t="shared" si="33"/>
        <v/>
      </c>
      <c r="N163" s="64" t="str">
        <f>IF(J163="","",(COUNTIF($J$2:J163,$J$2:J163)))</f>
        <v/>
      </c>
      <c r="O163" s="68" t="s">
        <v>268</v>
      </c>
      <c r="R163" s="64">
        <v>161</v>
      </c>
      <c r="S163" s="64" t="str">
        <f t="shared" si="34"/>
        <v/>
      </c>
      <c r="T163" s="68" t="str">
        <f t="shared" si="35"/>
        <v/>
      </c>
      <c r="U163" s="64" t="str">
        <f t="shared" si="36"/>
        <v/>
      </c>
      <c r="V163" s="68" t="str">
        <f t="shared" si="37"/>
        <v/>
      </c>
      <c r="W163" s="68" t="str">
        <f t="shared" si="38"/>
        <v/>
      </c>
    </row>
    <row r="164" spans="1:23">
      <c r="A164" s="64">
        <v>162</v>
      </c>
      <c r="B164" s="64" t="s">
        <v>250</v>
      </c>
      <c r="C164" s="64" t="str">
        <f>IF(【個】一般女子!D16="","",【個】一般女子!D16&amp;"　"&amp;【個】一般女子!E16)</f>
        <v/>
      </c>
      <c r="D164" s="68" t="str">
        <f>IF(【個】一般女子!D16="","",【個】一般女子!H16)</f>
        <v/>
      </c>
      <c r="E164" s="68" t="str">
        <f t="shared" ref="E164:E183" si="42">IF(C164="","",1)</f>
        <v/>
      </c>
      <c r="G164" s="64">
        <v>162</v>
      </c>
      <c r="H164" s="64" t="str">
        <f>IF(N164=1,MAX(H$3:H163)+1,"")</f>
        <v/>
      </c>
      <c r="I164" s="64" t="str">
        <f t="shared" si="29"/>
        <v/>
      </c>
      <c r="J164" s="64" t="str">
        <f t="shared" si="30"/>
        <v/>
      </c>
      <c r="K164" s="68" t="str">
        <f t="shared" si="31"/>
        <v/>
      </c>
      <c r="L164" s="68" t="str">
        <f t="shared" si="32"/>
        <v/>
      </c>
      <c r="M164" s="64" t="str">
        <f t="shared" si="33"/>
        <v/>
      </c>
      <c r="N164" s="64" t="str">
        <f>IF(J164="","",(COUNTIF($J$2:J164,$J$2:J164)))</f>
        <v/>
      </c>
      <c r="O164" s="68" t="s">
        <v>268</v>
      </c>
      <c r="R164" s="64">
        <v>162</v>
      </c>
      <c r="S164" s="64" t="str">
        <f t="shared" si="34"/>
        <v/>
      </c>
      <c r="T164" s="68" t="str">
        <f t="shared" si="35"/>
        <v/>
      </c>
      <c r="U164" s="64" t="str">
        <f t="shared" si="36"/>
        <v/>
      </c>
      <c r="V164" s="68" t="str">
        <f t="shared" si="37"/>
        <v/>
      </c>
      <c r="W164" s="68" t="str">
        <f t="shared" si="38"/>
        <v/>
      </c>
    </row>
    <row r="165" spans="1:23">
      <c r="A165" s="64">
        <v>163</v>
      </c>
      <c r="B165" s="64" t="s">
        <v>250</v>
      </c>
      <c r="C165" s="64" t="str">
        <f>IF(【個】一般女子!D17="","",【個】一般女子!D17&amp;"　"&amp;【個】一般女子!E17)</f>
        <v/>
      </c>
      <c r="D165" s="68" t="str">
        <f>IF(【個】一般女子!D17="","",【個】一般女子!H17)</f>
        <v/>
      </c>
      <c r="E165" s="68" t="str">
        <f t="shared" si="42"/>
        <v/>
      </c>
      <c r="G165" s="64">
        <v>163</v>
      </c>
      <c r="H165" s="64" t="str">
        <f>IF(N165=1,MAX(H$3:H164)+1,"")</f>
        <v/>
      </c>
      <c r="I165" s="64" t="str">
        <f t="shared" si="29"/>
        <v/>
      </c>
      <c r="J165" s="64" t="str">
        <f t="shared" si="30"/>
        <v/>
      </c>
      <c r="K165" s="68" t="str">
        <f t="shared" si="31"/>
        <v/>
      </c>
      <c r="L165" s="68" t="str">
        <f t="shared" si="32"/>
        <v/>
      </c>
      <c r="M165" s="64" t="str">
        <f t="shared" si="33"/>
        <v/>
      </c>
      <c r="N165" s="64" t="str">
        <f>IF(J165="","",(COUNTIF($J$2:J165,$J$2:J165)))</f>
        <v/>
      </c>
      <c r="O165" s="68" t="s">
        <v>268</v>
      </c>
      <c r="R165" s="64">
        <v>163</v>
      </c>
      <c r="S165" s="64" t="str">
        <f t="shared" si="34"/>
        <v/>
      </c>
      <c r="T165" s="68" t="str">
        <f t="shared" si="35"/>
        <v/>
      </c>
      <c r="U165" s="64" t="str">
        <f t="shared" si="36"/>
        <v/>
      </c>
      <c r="V165" s="68" t="str">
        <f t="shared" si="37"/>
        <v/>
      </c>
      <c r="W165" s="68" t="str">
        <f t="shared" si="38"/>
        <v/>
      </c>
    </row>
    <row r="166" spans="1:23">
      <c r="A166" s="64">
        <v>164</v>
      </c>
      <c r="B166" s="64" t="s">
        <v>250</v>
      </c>
      <c r="C166" s="64" t="str">
        <f>IF(【個】一般女子!D18="","",【個】一般女子!D18&amp;"　"&amp;【個】一般女子!E18)</f>
        <v/>
      </c>
      <c r="D166" s="68" t="str">
        <f>IF(【個】一般女子!D18="","",【個】一般女子!H18)</f>
        <v/>
      </c>
      <c r="E166" s="68" t="str">
        <f t="shared" si="42"/>
        <v/>
      </c>
      <c r="G166" s="64">
        <v>164</v>
      </c>
      <c r="H166" s="64" t="str">
        <f>IF(N166=1,MAX(H$3:H165)+1,"")</f>
        <v/>
      </c>
      <c r="I166" s="64" t="str">
        <f t="shared" si="29"/>
        <v/>
      </c>
      <c r="J166" s="64" t="str">
        <f t="shared" si="30"/>
        <v/>
      </c>
      <c r="K166" s="68" t="str">
        <f t="shared" si="31"/>
        <v/>
      </c>
      <c r="L166" s="68" t="str">
        <f t="shared" si="32"/>
        <v/>
      </c>
      <c r="M166" s="64" t="str">
        <f t="shared" si="33"/>
        <v/>
      </c>
      <c r="N166" s="64" t="str">
        <f>IF(J166="","",(COUNTIF($J$2:J166,$J$2:J166)))</f>
        <v/>
      </c>
      <c r="O166" s="68" t="s">
        <v>268</v>
      </c>
      <c r="R166" s="64">
        <v>164</v>
      </c>
      <c r="S166" s="64" t="str">
        <f t="shared" si="34"/>
        <v/>
      </c>
      <c r="T166" s="68" t="str">
        <f t="shared" si="35"/>
        <v/>
      </c>
      <c r="U166" s="64" t="str">
        <f t="shared" si="36"/>
        <v/>
      </c>
      <c r="V166" s="68" t="str">
        <f t="shared" si="37"/>
        <v/>
      </c>
      <c r="W166" s="68" t="str">
        <f t="shared" si="38"/>
        <v/>
      </c>
    </row>
    <row r="167" spans="1:23">
      <c r="A167" s="64">
        <v>165</v>
      </c>
      <c r="B167" s="64" t="s">
        <v>250</v>
      </c>
      <c r="C167" s="64" t="str">
        <f>IF(【個】一般女子!D19="","",【個】一般女子!D19&amp;"　"&amp;【個】一般女子!E19)</f>
        <v/>
      </c>
      <c r="D167" s="68" t="str">
        <f>IF(【個】一般女子!D19="","",【個】一般女子!H19)</f>
        <v/>
      </c>
      <c r="E167" s="68" t="str">
        <f t="shared" si="42"/>
        <v/>
      </c>
      <c r="G167" s="64">
        <v>165</v>
      </c>
      <c r="H167" s="64" t="str">
        <f>IF(N167=1,MAX(H$3:H166)+1,"")</f>
        <v/>
      </c>
      <c r="I167" s="64" t="str">
        <f t="shared" si="29"/>
        <v/>
      </c>
      <c r="J167" s="64" t="str">
        <f t="shared" si="30"/>
        <v/>
      </c>
      <c r="K167" s="68" t="str">
        <f t="shared" si="31"/>
        <v/>
      </c>
      <c r="L167" s="68" t="str">
        <f t="shared" si="32"/>
        <v/>
      </c>
      <c r="M167" s="64" t="str">
        <f t="shared" si="33"/>
        <v/>
      </c>
      <c r="N167" s="64" t="str">
        <f>IF(J167="","",(COUNTIF($J$2:J167,$J$2:J167)))</f>
        <v/>
      </c>
      <c r="O167" s="68" t="s">
        <v>268</v>
      </c>
      <c r="R167" s="64">
        <v>165</v>
      </c>
      <c r="S167" s="64" t="str">
        <f t="shared" si="34"/>
        <v/>
      </c>
      <c r="T167" s="68" t="str">
        <f t="shared" si="35"/>
        <v/>
      </c>
      <c r="U167" s="64" t="str">
        <f t="shared" si="36"/>
        <v/>
      </c>
      <c r="V167" s="68" t="str">
        <f t="shared" si="37"/>
        <v/>
      </c>
      <c r="W167" s="68" t="str">
        <f t="shared" si="38"/>
        <v/>
      </c>
    </row>
    <row r="168" spans="1:23">
      <c r="A168" s="64">
        <v>166</v>
      </c>
      <c r="B168" s="64" t="s">
        <v>250</v>
      </c>
      <c r="C168" s="64" t="str">
        <f>IF(【個】一般女子!D20="","",【個】一般女子!D20&amp;"　"&amp;【個】一般女子!E20)</f>
        <v/>
      </c>
      <c r="D168" s="68" t="str">
        <f>IF(【個】一般女子!D20="","",【個】一般女子!H20)</f>
        <v/>
      </c>
      <c r="E168" s="68" t="str">
        <f t="shared" si="42"/>
        <v/>
      </c>
      <c r="G168" s="64">
        <v>166</v>
      </c>
      <c r="H168" s="64" t="str">
        <f>IF(N168=1,MAX(H$3:H167)+1,"")</f>
        <v/>
      </c>
      <c r="I168" s="64" t="str">
        <f t="shared" si="29"/>
        <v/>
      </c>
      <c r="J168" s="64" t="str">
        <f t="shared" si="30"/>
        <v/>
      </c>
      <c r="K168" s="68" t="str">
        <f t="shared" si="31"/>
        <v/>
      </c>
      <c r="L168" s="68" t="str">
        <f t="shared" si="32"/>
        <v/>
      </c>
      <c r="M168" s="64" t="str">
        <f t="shared" si="33"/>
        <v/>
      </c>
      <c r="N168" s="64" t="str">
        <f>IF(J168="","",(COUNTIF($J$2:J168,$J$2:J168)))</f>
        <v/>
      </c>
      <c r="O168" s="68" t="s">
        <v>268</v>
      </c>
      <c r="R168" s="64">
        <v>166</v>
      </c>
      <c r="S168" s="64" t="str">
        <f t="shared" si="34"/>
        <v/>
      </c>
      <c r="T168" s="68" t="str">
        <f t="shared" si="35"/>
        <v/>
      </c>
      <c r="U168" s="64" t="str">
        <f t="shared" si="36"/>
        <v/>
      </c>
      <c r="V168" s="68" t="str">
        <f t="shared" si="37"/>
        <v/>
      </c>
      <c r="W168" s="68" t="str">
        <f t="shared" si="38"/>
        <v/>
      </c>
    </row>
    <row r="169" spans="1:23">
      <c r="A169" s="64">
        <v>167</v>
      </c>
      <c r="B169" s="64" t="s">
        <v>250</v>
      </c>
      <c r="C169" s="64" t="str">
        <f>IF(【個】一般女子!D21="","",【個】一般女子!D21&amp;"　"&amp;【個】一般女子!E21)</f>
        <v/>
      </c>
      <c r="D169" s="68" t="str">
        <f>IF(【個】一般女子!D21="","",【個】一般女子!H21)</f>
        <v/>
      </c>
      <c r="E169" s="68" t="str">
        <f t="shared" si="42"/>
        <v/>
      </c>
      <c r="G169" s="64">
        <v>167</v>
      </c>
      <c r="H169" s="64" t="str">
        <f>IF(N169=1,MAX(H$3:H168)+1,"")</f>
        <v/>
      </c>
      <c r="I169" s="64" t="str">
        <f t="shared" si="29"/>
        <v/>
      </c>
      <c r="J169" s="64" t="str">
        <f t="shared" si="30"/>
        <v/>
      </c>
      <c r="K169" s="68" t="str">
        <f t="shared" si="31"/>
        <v/>
      </c>
      <c r="L169" s="68" t="str">
        <f t="shared" si="32"/>
        <v/>
      </c>
      <c r="M169" s="64" t="str">
        <f t="shared" si="33"/>
        <v/>
      </c>
      <c r="N169" s="64" t="str">
        <f>IF(J169="","",(COUNTIF($J$2:J169,$J$2:J169)))</f>
        <v/>
      </c>
      <c r="O169" s="68" t="s">
        <v>268</v>
      </c>
      <c r="R169" s="64">
        <v>167</v>
      </c>
      <c r="S169" s="64" t="str">
        <f t="shared" si="34"/>
        <v/>
      </c>
      <c r="T169" s="68" t="str">
        <f t="shared" si="35"/>
        <v/>
      </c>
      <c r="U169" s="64" t="str">
        <f t="shared" si="36"/>
        <v/>
      </c>
      <c r="V169" s="68" t="str">
        <f t="shared" si="37"/>
        <v/>
      </c>
      <c r="W169" s="68" t="str">
        <f t="shared" si="38"/>
        <v/>
      </c>
    </row>
    <row r="170" spans="1:23">
      <c r="A170" s="64">
        <v>168</v>
      </c>
      <c r="B170" s="64" t="s">
        <v>250</v>
      </c>
      <c r="C170" s="64" t="str">
        <f>IF(【個】一般女子!D22="","",【個】一般女子!D22&amp;"　"&amp;【個】一般女子!E22)</f>
        <v/>
      </c>
      <c r="D170" s="68" t="str">
        <f>IF(【個】一般女子!D22="","",【個】一般女子!H22)</f>
        <v/>
      </c>
      <c r="E170" s="68" t="str">
        <f t="shared" si="42"/>
        <v/>
      </c>
      <c r="G170" s="64">
        <v>168</v>
      </c>
      <c r="H170" s="64" t="str">
        <f>IF(N170=1,MAX(H$3:H169)+1,"")</f>
        <v/>
      </c>
      <c r="I170" s="64" t="str">
        <f t="shared" si="29"/>
        <v/>
      </c>
      <c r="J170" s="64" t="str">
        <f t="shared" si="30"/>
        <v/>
      </c>
      <c r="K170" s="68" t="str">
        <f t="shared" si="31"/>
        <v/>
      </c>
      <c r="L170" s="68" t="str">
        <f t="shared" si="32"/>
        <v/>
      </c>
      <c r="M170" s="64" t="str">
        <f t="shared" si="33"/>
        <v/>
      </c>
      <c r="N170" s="64" t="str">
        <f>IF(J170="","",(COUNTIF($J$2:J170,$J$2:J170)))</f>
        <v/>
      </c>
      <c r="O170" s="68" t="s">
        <v>268</v>
      </c>
      <c r="R170" s="64">
        <v>168</v>
      </c>
      <c r="S170" s="64" t="str">
        <f t="shared" si="34"/>
        <v/>
      </c>
      <c r="T170" s="68" t="str">
        <f t="shared" si="35"/>
        <v/>
      </c>
      <c r="U170" s="64" t="str">
        <f t="shared" si="36"/>
        <v/>
      </c>
      <c r="V170" s="68" t="str">
        <f t="shared" si="37"/>
        <v/>
      </c>
      <c r="W170" s="68" t="str">
        <f t="shared" si="38"/>
        <v/>
      </c>
    </row>
    <row r="171" spans="1:23">
      <c r="A171" s="64">
        <v>169</v>
      </c>
      <c r="B171" s="64" t="s">
        <v>250</v>
      </c>
      <c r="C171" s="64" t="str">
        <f>IF(【個】一般女子!D23="","",【個】一般女子!D23&amp;"　"&amp;【個】一般女子!E23)</f>
        <v/>
      </c>
      <c r="D171" s="68" t="str">
        <f>IF(【個】一般女子!D23="","",【個】一般女子!H23)</f>
        <v/>
      </c>
      <c r="E171" s="68" t="str">
        <f t="shared" si="42"/>
        <v/>
      </c>
      <c r="G171" s="64">
        <v>169</v>
      </c>
      <c r="H171" s="64" t="str">
        <f>IF(N171=1,MAX(H$3:H170)+1,"")</f>
        <v/>
      </c>
      <c r="I171" s="64" t="str">
        <f t="shared" si="29"/>
        <v/>
      </c>
      <c r="J171" s="64" t="str">
        <f t="shared" si="30"/>
        <v/>
      </c>
      <c r="K171" s="68" t="str">
        <f t="shared" si="31"/>
        <v/>
      </c>
      <c r="L171" s="68" t="str">
        <f t="shared" si="32"/>
        <v/>
      </c>
      <c r="M171" s="64" t="str">
        <f t="shared" si="33"/>
        <v/>
      </c>
      <c r="N171" s="64" t="str">
        <f>IF(J171="","",(COUNTIF($J$2:J171,$J$2:J171)))</f>
        <v/>
      </c>
      <c r="O171" s="68" t="s">
        <v>268</v>
      </c>
      <c r="R171" s="64">
        <v>169</v>
      </c>
      <c r="S171" s="64" t="str">
        <f t="shared" si="34"/>
        <v/>
      </c>
      <c r="T171" s="68" t="str">
        <f t="shared" si="35"/>
        <v/>
      </c>
      <c r="U171" s="64" t="str">
        <f t="shared" si="36"/>
        <v/>
      </c>
      <c r="V171" s="68" t="str">
        <f t="shared" si="37"/>
        <v/>
      </c>
      <c r="W171" s="68" t="str">
        <f t="shared" si="38"/>
        <v/>
      </c>
    </row>
    <row r="172" spans="1:23">
      <c r="A172" s="82">
        <v>170</v>
      </c>
      <c r="B172" s="82" t="s">
        <v>250</v>
      </c>
      <c r="C172" s="82" t="str">
        <f>IF(【個】一般女子!D24="","",【個】一般女子!D24&amp;"　"&amp;【個】一般女子!E24)</f>
        <v/>
      </c>
      <c r="D172" s="83" t="str">
        <f>IF(【個】一般女子!D24="","",【個】一般女子!H24)</f>
        <v/>
      </c>
      <c r="E172" s="83" t="str">
        <f t="shared" si="42"/>
        <v/>
      </c>
      <c r="G172" s="64">
        <v>170</v>
      </c>
      <c r="H172" s="64" t="str">
        <f>IF(N172=1,MAX(H$3:H171)+1,"")</f>
        <v/>
      </c>
      <c r="I172" s="64" t="str">
        <f t="shared" si="29"/>
        <v/>
      </c>
      <c r="J172" s="64" t="str">
        <f t="shared" si="30"/>
        <v/>
      </c>
      <c r="K172" s="68" t="str">
        <f t="shared" si="31"/>
        <v/>
      </c>
      <c r="L172" s="68" t="str">
        <f t="shared" si="32"/>
        <v/>
      </c>
      <c r="M172" s="64" t="str">
        <f t="shared" si="33"/>
        <v/>
      </c>
      <c r="N172" s="64" t="str">
        <f>IF(J172="","",(COUNTIF($J$2:J172,$J$2:J172)))</f>
        <v/>
      </c>
      <c r="O172" s="68" t="s">
        <v>268</v>
      </c>
      <c r="R172" s="64">
        <v>170</v>
      </c>
      <c r="S172" s="64" t="str">
        <f t="shared" si="34"/>
        <v/>
      </c>
      <c r="T172" s="68" t="str">
        <f t="shared" si="35"/>
        <v/>
      </c>
      <c r="U172" s="64" t="str">
        <f t="shared" si="36"/>
        <v/>
      </c>
      <c r="V172" s="68" t="str">
        <f t="shared" si="37"/>
        <v/>
      </c>
      <c r="W172" s="68" t="str">
        <f t="shared" si="38"/>
        <v/>
      </c>
    </row>
    <row r="173" spans="1:23">
      <c r="A173" s="64">
        <v>171</v>
      </c>
      <c r="B173" s="64" t="s">
        <v>251</v>
      </c>
      <c r="C173" s="64" t="str">
        <f>IF(【個】一般女子!D30="","",【個】一般女子!D30&amp;"　"&amp;【個】一般女子!E30)</f>
        <v/>
      </c>
      <c r="D173" s="68" t="str">
        <f>IF(【個】一般女子!D30="","",【個】一般女子!H30)</f>
        <v/>
      </c>
      <c r="E173" s="68" t="str">
        <f t="shared" si="42"/>
        <v/>
      </c>
      <c r="G173" s="64">
        <v>171</v>
      </c>
      <c r="H173" s="64" t="str">
        <f>IF(N173=1,MAX(H$3:H172)+1,"")</f>
        <v/>
      </c>
      <c r="I173" s="64" t="str">
        <f t="shared" si="29"/>
        <v/>
      </c>
      <c r="J173" s="64" t="str">
        <f t="shared" si="30"/>
        <v/>
      </c>
      <c r="K173" s="68" t="str">
        <f t="shared" si="31"/>
        <v/>
      </c>
      <c r="L173" s="68" t="str">
        <f t="shared" si="32"/>
        <v/>
      </c>
      <c r="M173" s="64" t="str">
        <f t="shared" si="33"/>
        <v/>
      </c>
      <c r="N173" s="64" t="str">
        <f>IF(J173="","",(COUNTIF($J$2:J173,$J$2:J173)))</f>
        <v/>
      </c>
      <c r="O173" s="68" t="s">
        <v>268</v>
      </c>
      <c r="R173" s="64">
        <v>171</v>
      </c>
      <c r="S173" s="64" t="str">
        <f t="shared" si="34"/>
        <v/>
      </c>
      <c r="T173" s="68" t="str">
        <f t="shared" si="35"/>
        <v/>
      </c>
      <c r="U173" s="64" t="str">
        <f t="shared" si="36"/>
        <v/>
      </c>
      <c r="V173" s="68" t="str">
        <f t="shared" si="37"/>
        <v/>
      </c>
      <c r="W173" s="68" t="str">
        <f t="shared" si="38"/>
        <v/>
      </c>
    </row>
    <row r="174" spans="1:23">
      <c r="A174" s="64">
        <v>172</v>
      </c>
      <c r="B174" s="64" t="s">
        <v>251</v>
      </c>
      <c r="C174" s="64" t="str">
        <f>IF(【個】一般女子!D31="","",【個】一般女子!D31&amp;"　"&amp;【個】一般女子!E31)</f>
        <v/>
      </c>
      <c r="D174" s="68" t="str">
        <f>IF(【個】一般女子!D31="","",【個】一般女子!H31)</f>
        <v/>
      </c>
      <c r="E174" s="68" t="str">
        <f t="shared" si="42"/>
        <v/>
      </c>
      <c r="G174" s="64">
        <v>172</v>
      </c>
      <c r="H174" s="64" t="str">
        <f>IF(N174=1,MAX(H$3:H173)+1,"")</f>
        <v/>
      </c>
      <c r="I174" s="64" t="str">
        <f t="shared" si="29"/>
        <v/>
      </c>
      <c r="J174" s="64" t="str">
        <f t="shared" si="30"/>
        <v/>
      </c>
      <c r="K174" s="68" t="str">
        <f t="shared" si="31"/>
        <v/>
      </c>
      <c r="L174" s="68" t="str">
        <f t="shared" si="32"/>
        <v/>
      </c>
      <c r="M174" s="64" t="str">
        <f t="shared" si="33"/>
        <v/>
      </c>
      <c r="N174" s="64" t="str">
        <f>IF(J174="","",(COUNTIF($J$2:J174,$J$2:J174)))</f>
        <v/>
      </c>
      <c r="O174" s="68" t="s">
        <v>268</v>
      </c>
      <c r="R174" s="64">
        <v>172</v>
      </c>
      <c r="S174" s="64" t="str">
        <f t="shared" si="34"/>
        <v/>
      </c>
      <c r="T174" s="68" t="str">
        <f t="shared" si="35"/>
        <v/>
      </c>
      <c r="U174" s="64" t="str">
        <f t="shared" si="36"/>
        <v/>
      </c>
      <c r="V174" s="68" t="str">
        <f t="shared" si="37"/>
        <v/>
      </c>
      <c r="W174" s="68" t="str">
        <f t="shared" si="38"/>
        <v/>
      </c>
    </row>
    <row r="175" spans="1:23">
      <c r="A175" s="64">
        <v>173</v>
      </c>
      <c r="B175" s="64" t="s">
        <v>251</v>
      </c>
      <c r="C175" s="64" t="str">
        <f>IF(【個】一般女子!D32="","",【個】一般女子!D32&amp;"　"&amp;【個】一般女子!E32)</f>
        <v/>
      </c>
      <c r="D175" s="68" t="str">
        <f>IF(【個】一般女子!D32="","",【個】一般女子!H32)</f>
        <v/>
      </c>
      <c r="E175" s="68" t="str">
        <f t="shared" si="42"/>
        <v/>
      </c>
      <c r="G175" s="64">
        <v>173</v>
      </c>
      <c r="H175" s="64" t="str">
        <f>IF(N175=1,MAX(H$3:H174)+1,"")</f>
        <v/>
      </c>
      <c r="I175" s="64" t="str">
        <f t="shared" si="29"/>
        <v/>
      </c>
      <c r="J175" s="64" t="str">
        <f t="shared" si="30"/>
        <v/>
      </c>
      <c r="K175" s="68" t="str">
        <f t="shared" si="31"/>
        <v/>
      </c>
      <c r="L175" s="68" t="str">
        <f t="shared" si="32"/>
        <v/>
      </c>
      <c r="M175" s="64" t="str">
        <f t="shared" si="33"/>
        <v/>
      </c>
      <c r="N175" s="64" t="str">
        <f>IF(J175="","",(COUNTIF($J$2:J175,$J$2:J175)))</f>
        <v/>
      </c>
      <c r="O175" s="68" t="s">
        <v>268</v>
      </c>
      <c r="R175" s="64">
        <v>173</v>
      </c>
      <c r="S175" s="64" t="str">
        <f t="shared" si="34"/>
        <v/>
      </c>
      <c r="T175" s="68" t="str">
        <f t="shared" si="35"/>
        <v/>
      </c>
      <c r="U175" s="64" t="str">
        <f t="shared" si="36"/>
        <v/>
      </c>
      <c r="V175" s="68" t="str">
        <f t="shared" si="37"/>
        <v/>
      </c>
      <c r="W175" s="68" t="str">
        <f t="shared" si="38"/>
        <v/>
      </c>
    </row>
    <row r="176" spans="1:23">
      <c r="A176" s="64">
        <v>174</v>
      </c>
      <c r="B176" s="64" t="s">
        <v>251</v>
      </c>
      <c r="C176" s="64" t="str">
        <f>IF(【個】一般女子!D33="","",【個】一般女子!D33&amp;"　"&amp;【個】一般女子!E33)</f>
        <v/>
      </c>
      <c r="D176" s="68" t="str">
        <f>IF(【個】一般女子!D33="","",【個】一般女子!H33)</f>
        <v/>
      </c>
      <c r="E176" s="68" t="str">
        <f t="shared" si="42"/>
        <v/>
      </c>
      <c r="G176" s="64">
        <v>174</v>
      </c>
      <c r="H176" s="64" t="str">
        <f>IF(N176=1,MAX(H$3:H175)+1,"")</f>
        <v/>
      </c>
      <c r="I176" s="64" t="str">
        <f t="shared" si="29"/>
        <v/>
      </c>
      <c r="J176" s="64" t="str">
        <f t="shared" si="30"/>
        <v/>
      </c>
      <c r="K176" s="68" t="str">
        <f t="shared" si="31"/>
        <v/>
      </c>
      <c r="L176" s="68" t="str">
        <f t="shared" si="32"/>
        <v/>
      </c>
      <c r="M176" s="64" t="str">
        <f t="shared" si="33"/>
        <v/>
      </c>
      <c r="N176" s="64" t="str">
        <f>IF(J176="","",(COUNTIF($J$2:J176,$J$2:J176)))</f>
        <v/>
      </c>
      <c r="O176" s="68" t="s">
        <v>268</v>
      </c>
      <c r="R176" s="64">
        <v>174</v>
      </c>
      <c r="S176" s="64" t="str">
        <f t="shared" si="34"/>
        <v/>
      </c>
      <c r="T176" s="68" t="str">
        <f t="shared" si="35"/>
        <v/>
      </c>
      <c r="U176" s="64" t="str">
        <f t="shared" si="36"/>
        <v/>
      </c>
      <c r="V176" s="68" t="str">
        <f t="shared" si="37"/>
        <v/>
      </c>
      <c r="W176" s="68" t="str">
        <f t="shared" si="38"/>
        <v/>
      </c>
    </row>
    <row r="177" spans="1:23">
      <c r="A177" s="64">
        <v>175</v>
      </c>
      <c r="B177" s="64" t="s">
        <v>251</v>
      </c>
      <c r="C177" s="64" t="str">
        <f>IF(【個】一般女子!D34="","",【個】一般女子!D34&amp;"　"&amp;【個】一般女子!E34)</f>
        <v/>
      </c>
      <c r="D177" s="68" t="str">
        <f>IF(【個】一般女子!D34="","",【個】一般女子!H34)</f>
        <v/>
      </c>
      <c r="E177" s="68" t="str">
        <f t="shared" si="42"/>
        <v/>
      </c>
      <c r="G177" s="64">
        <v>175</v>
      </c>
      <c r="H177" s="64" t="str">
        <f>IF(N177=1,MAX(H$3:H176)+1,"")</f>
        <v/>
      </c>
      <c r="I177" s="64" t="str">
        <f t="shared" si="29"/>
        <v/>
      </c>
      <c r="J177" s="64" t="str">
        <f t="shared" si="30"/>
        <v/>
      </c>
      <c r="K177" s="68" t="str">
        <f t="shared" si="31"/>
        <v/>
      </c>
      <c r="L177" s="68" t="str">
        <f t="shared" si="32"/>
        <v/>
      </c>
      <c r="M177" s="64" t="str">
        <f t="shared" si="33"/>
        <v/>
      </c>
      <c r="N177" s="64" t="str">
        <f>IF(J177="","",(COUNTIF($J$2:J177,$J$2:J177)))</f>
        <v/>
      </c>
      <c r="O177" s="68" t="s">
        <v>268</v>
      </c>
      <c r="R177" s="64">
        <v>175</v>
      </c>
      <c r="S177" s="64" t="str">
        <f t="shared" si="34"/>
        <v/>
      </c>
      <c r="T177" s="68" t="str">
        <f t="shared" si="35"/>
        <v/>
      </c>
      <c r="U177" s="64" t="str">
        <f t="shared" si="36"/>
        <v/>
      </c>
      <c r="V177" s="68" t="str">
        <f t="shared" si="37"/>
        <v/>
      </c>
      <c r="W177" s="68" t="str">
        <f t="shared" si="38"/>
        <v/>
      </c>
    </row>
    <row r="178" spans="1:23">
      <c r="A178" s="64">
        <v>176</v>
      </c>
      <c r="B178" s="64" t="s">
        <v>251</v>
      </c>
      <c r="C178" s="64" t="str">
        <f>IF(【個】一般女子!D35="","",【個】一般女子!D35&amp;"　"&amp;【個】一般女子!E35)</f>
        <v/>
      </c>
      <c r="D178" s="68" t="str">
        <f>IF(【個】一般女子!D35="","",【個】一般女子!H35)</f>
        <v/>
      </c>
      <c r="E178" s="68" t="str">
        <f t="shared" si="42"/>
        <v/>
      </c>
      <c r="G178" s="64">
        <v>176</v>
      </c>
      <c r="H178" s="64" t="str">
        <f>IF(N178=1,MAX(H$3:H177)+1,"")</f>
        <v/>
      </c>
      <c r="I178" s="64" t="str">
        <f t="shared" si="29"/>
        <v/>
      </c>
      <c r="J178" s="64" t="str">
        <f t="shared" si="30"/>
        <v/>
      </c>
      <c r="K178" s="68" t="str">
        <f t="shared" si="31"/>
        <v/>
      </c>
      <c r="L178" s="68" t="str">
        <f t="shared" si="32"/>
        <v/>
      </c>
      <c r="M178" s="64" t="str">
        <f t="shared" si="33"/>
        <v/>
      </c>
      <c r="N178" s="64" t="str">
        <f>IF(J178="","",(COUNTIF($J$2:J178,$J$2:J178)))</f>
        <v/>
      </c>
      <c r="O178" s="68" t="s">
        <v>268</v>
      </c>
      <c r="R178" s="64">
        <v>176</v>
      </c>
      <c r="S178" s="64" t="str">
        <f t="shared" si="34"/>
        <v/>
      </c>
      <c r="T178" s="68" t="str">
        <f t="shared" si="35"/>
        <v/>
      </c>
      <c r="U178" s="64" t="str">
        <f t="shared" si="36"/>
        <v/>
      </c>
      <c r="V178" s="68" t="str">
        <f t="shared" si="37"/>
        <v/>
      </c>
      <c r="W178" s="68" t="str">
        <f t="shared" si="38"/>
        <v/>
      </c>
    </row>
    <row r="179" spans="1:23">
      <c r="A179" s="64">
        <v>177</v>
      </c>
      <c r="B179" s="64" t="s">
        <v>251</v>
      </c>
      <c r="C179" s="64" t="str">
        <f>IF(【個】一般女子!D36="","",【個】一般女子!D36&amp;"　"&amp;【個】一般女子!E36)</f>
        <v/>
      </c>
      <c r="D179" s="68" t="str">
        <f>IF(【個】一般女子!D36="","",【個】一般女子!H36)</f>
        <v/>
      </c>
      <c r="E179" s="68" t="str">
        <f t="shared" si="42"/>
        <v/>
      </c>
      <c r="G179" s="64">
        <v>177</v>
      </c>
      <c r="H179" s="64" t="str">
        <f>IF(N179=1,MAX(H$3:H178)+1,"")</f>
        <v/>
      </c>
      <c r="I179" s="64" t="str">
        <f t="shared" si="29"/>
        <v/>
      </c>
      <c r="J179" s="64" t="str">
        <f t="shared" si="30"/>
        <v/>
      </c>
      <c r="K179" s="68" t="str">
        <f t="shared" si="31"/>
        <v/>
      </c>
      <c r="L179" s="68" t="str">
        <f t="shared" si="32"/>
        <v/>
      </c>
      <c r="M179" s="64" t="str">
        <f t="shared" si="33"/>
        <v/>
      </c>
      <c r="N179" s="64" t="str">
        <f>IF(J179="","",(COUNTIF($J$2:J179,$J$2:J179)))</f>
        <v/>
      </c>
      <c r="O179" s="68" t="s">
        <v>268</v>
      </c>
      <c r="R179" s="64">
        <v>177</v>
      </c>
      <c r="S179" s="64" t="str">
        <f t="shared" si="34"/>
        <v/>
      </c>
      <c r="T179" s="68" t="str">
        <f t="shared" si="35"/>
        <v/>
      </c>
      <c r="U179" s="64" t="str">
        <f t="shared" si="36"/>
        <v/>
      </c>
      <c r="V179" s="68" t="str">
        <f t="shared" si="37"/>
        <v/>
      </c>
      <c r="W179" s="68" t="str">
        <f t="shared" si="38"/>
        <v/>
      </c>
    </row>
    <row r="180" spans="1:23">
      <c r="A180" s="64">
        <v>178</v>
      </c>
      <c r="B180" s="64" t="s">
        <v>251</v>
      </c>
      <c r="C180" s="64" t="str">
        <f>IF(【個】一般女子!D37="","",【個】一般女子!D37&amp;"　"&amp;【個】一般女子!E37)</f>
        <v/>
      </c>
      <c r="D180" s="68" t="str">
        <f>IF(【個】一般女子!D37="","",【個】一般女子!H37)</f>
        <v/>
      </c>
      <c r="E180" s="68" t="str">
        <f t="shared" si="42"/>
        <v/>
      </c>
      <c r="G180" s="64">
        <v>178</v>
      </c>
      <c r="H180" s="64" t="str">
        <f>IF(N180=1,MAX(H$3:H179)+1,"")</f>
        <v/>
      </c>
      <c r="I180" s="64" t="str">
        <f t="shared" si="29"/>
        <v/>
      </c>
      <c r="J180" s="64" t="str">
        <f t="shared" si="30"/>
        <v/>
      </c>
      <c r="K180" s="68" t="str">
        <f t="shared" si="31"/>
        <v/>
      </c>
      <c r="L180" s="68" t="str">
        <f t="shared" si="32"/>
        <v/>
      </c>
      <c r="M180" s="64" t="str">
        <f t="shared" si="33"/>
        <v/>
      </c>
      <c r="N180" s="64" t="str">
        <f>IF(J180="","",(COUNTIF($J$2:J180,$J$2:J180)))</f>
        <v/>
      </c>
      <c r="O180" s="68" t="s">
        <v>268</v>
      </c>
      <c r="R180" s="64">
        <v>178</v>
      </c>
      <c r="S180" s="64" t="str">
        <f t="shared" si="34"/>
        <v/>
      </c>
      <c r="T180" s="68" t="str">
        <f t="shared" si="35"/>
        <v/>
      </c>
      <c r="U180" s="64" t="str">
        <f t="shared" si="36"/>
        <v/>
      </c>
      <c r="V180" s="68" t="str">
        <f t="shared" si="37"/>
        <v/>
      </c>
      <c r="W180" s="68" t="str">
        <f t="shared" si="38"/>
        <v/>
      </c>
    </row>
    <row r="181" spans="1:23">
      <c r="A181" s="64">
        <v>179</v>
      </c>
      <c r="B181" s="64" t="s">
        <v>251</v>
      </c>
      <c r="C181" s="64" t="str">
        <f>IF(【個】一般女子!D38="","",【個】一般女子!D38&amp;"　"&amp;【個】一般女子!E38)</f>
        <v/>
      </c>
      <c r="D181" s="68" t="str">
        <f>IF(【個】一般女子!D38="","",【個】一般女子!H38)</f>
        <v/>
      </c>
      <c r="E181" s="68" t="str">
        <f t="shared" si="42"/>
        <v/>
      </c>
      <c r="G181" s="64">
        <v>179</v>
      </c>
      <c r="H181" s="64" t="str">
        <f>IF(N181=1,MAX(H$3:H180)+1,"")</f>
        <v/>
      </c>
      <c r="I181" s="64" t="str">
        <f t="shared" si="29"/>
        <v/>
      </c>
      <c r="J181" s="64" t="str">
        <f t="shared" si="30"/>
        <v/>
      </c>
      <c r="K181" s="68" t="str">
        <f t="shared" si="31"/>
        <v/>
      </c>
      <c r="L181" s="68" t="str">
        <f t="shared" si="32"/>
        <v/>
      </c>
      <c r="M181" s="64" t="str">
        <f t="shared" si="33"/>
        <v/>
      </c>
      <c r="N181" s="64" t="str">
        <f>IF(J181="","",(COUNTIF($J$2:J181,$J$2:J181)))</f>
        <v/>
      </c>
      <c r="O181" s="68" t="s">
        <v>268</v>
      </c>
      <c r="R181" s="64">
        <v>179</v>
      </c>
      <c r="S181" s="64" t="str">
        <f t="shared" si="34"/>
        <v/>
      </c>
      <c r="T181" s="68" t="str">
        <f t="shared" si="35"/>
        <v/>
      </c>
      <c r="U181" s="64" t="str">
        <f t="shared" si="36"/>
        <v/>
      </c>
      <c r="V181" s="68" t="str">
        <f t="shared" si="37"/>
        <v/>
      </c>
      <c r="W181" s="68" t="str">
        <f t="shared" si="38"/>
        <v/>
      </c>
    </row>
    <row r="182" spans="1:23">
      <c r="A182" s="82">
        <v>180</v>
      </c>
      <c r="B182" s="82" t="s">
        <v>251</v>
      </c>
      <c r="C182" s="82" t="str">
        <f>IF(【個】一般女子!D39="","",【個】一般女子!D39&amp;"　"&amp;【個】一般女子!E39)</f>
        <v/>
      </c>
      <c r="D182" s="83" t="str">
        <f>IF(【個】一般女子!D39="","",【個】一般女子!H39)</f>
        <v/>
      </c>
      <c r="E182" s="83" t="str">
        <f t="shared" si="42"/>
        <v/>
      </c>
      <c r="G182" s="64">
        <v>180</v>
      </c>
      <c r="H182" s="64" t="str">
        <f>IF(N182=1,MAX(H$3:H181)+1,"")</f>
        <v/>
      </c>
      <c r="I182" s="64" t="str">
        <f t="shared" si="29"/>
        <v/>
      </c>
      <c r="J182" s="64" t="str">
        <f t="shared" si="30"/>
        <v/>
      </c>
      <c r="K182" s="68" t="str">
        <f t="shared" si="31"/>
        <v/>
      </c>
      <c r="L182" s="68" t="str">
        <f t="shared" si="32"/>
        <v/>
      </c>
      <c r="M182" s="64" t="str">
        <f t="shared" si="33"/>
        <v/>
      </c>
      <c r="N182" s="64" t="str">
        <f>IF(J182="","",(COUNTIF($J$2:J182,$J$2:J182)))</f>
        <v/>
      </c>
      <c r="O182" s="68" t="s">
        <v>268</v>
      </c>
      <c r="R182" s="64">
        <v>180</v>
      </c>
      <c r="S182" s="64" t="str">
        <f t="shared" si="34"/>
        <v/>
      </c>
      <c r="T182" s="68" t="str">
        <f t="shared" si="35"/>
        <v/>
      </c>
      <c r="U182" s="64" t="str">
        <f t="shared" si="36"/>
        <v/>
      </c>
      <c r="V182" s="68" t="str">
        <f t="shared" si="37"/>
        <v/>
      </c>
      <c r="W182" s="68" t="str">
        <f t="shared" si="38"/>
        <v/>
      </c>
    </row>
    <row r="183" spans="1:23">
      <c r="A183" s="64">
        <v>181</v>
      </c>
      <c r="B183" s="64" t="s">
        <v>252</v>
      </c>
      <c r="C183" s="64" t="str">
        <f>IF(審判・役員!D13="","",審判・役員!D13&amp;"　"&amp;審判・役員!E13)</f>
        <v/>
      </c>
      <c r="D183" s="68" t="str">
        <f>IF(審判・役員!D13="","",審判・役員!H13)</f>
        <v/>
      </c>
      <c r="E183" s="68" t="str">
        <f t="shared" si="42"/>
        <v/>
      </c>
      <c r="G183" s="64">
        <v>181</v>
      </c>
      <c r="H183" s="64" t="str">
        <f>IF(N183=1,MAX(H$3:H182)+1,"")</f>
        <v/>
      </c>
      <c r="I183" s="64" t="str">
        <f t="shared" si="29"/>
        <v/>
      </c>
      <c r="J183" s="64" t="str">
        <f t="shared" si="30"/>
        <v/>
      </c>
      <c r="K183" s="68" t="str">
        <f t="shared" si="31"/>
        <v/>
      </c>
      <c r="L183" s="68" t="str">
        <f t="shared" si="32"/>
        <v/>
      </c>
      <c r="M183" s="64" t="str">
        <f t="shared" si="33"/>
        <v/>
      </c>
      <c r="N183" s="64" t="str">
        <f>IF(J183="","",(COUNTIF($J$2:J183,$J$2:J183)))</f>
        <v/>
      </c>
      <c r="O183" s="68" t="str">
        <f t="shared" ref="O183:O193" si="43">IF(M183=1,"","〇")</f>
        <v>〇</v>
      </c>
      <c r="R183" s="64">
        <v>181</v>
      </c>
      <c r="S183" s="64" t="str">
        <f t="shared" si="34"/>
        <v/>
      </c>
      <c r="T183" s="68" t="str">
        <f t="shared" si="35"/>
        <v/>
      </c>
      <c r="U183" s="64" t="str">
        <f t="shared" si="36"/>
        <v/>
      </c>
      <c r="V183" s="68" t="str">
        <f t="shared" si="37"/>
        <v/>
      </c>
      <c r="W183" s="68" t="str">
        <f t="shared" si="38"/>
        <v/>
      </c>
    </row>
    <row r="184" spans="1:23">
      <c r="A184" s="64">
        <v>182</v>
      </c>
      <c r="B184" s="64" t="s">
        <v>252</v>
      </c>
      <c r="C184" s="64" t="str">
        <f>IF(審判・役員!D14="","",審判・役員!D14&amp;"　"&amp;審判・役員!E14)</f>
        <v/>
      </c>
      <c r="D184" s="68" t="str">
        <f>IF(審判・役員!D14="","",審判・役員!H14)</f>
        <v/>
      </c>
      <c r="E184" s="68" t="str">
        <f t="shared" ref="E184:E188" si="44">IF(C184="","",1)</f>
        <v/>
      </c>
      <c r="G184" s="64">
        <v>182</v>
      </c>
      <c r="H184" s="64" t="str">
        <f>IF(N184=1,MAX(H$3:H183)+1,"")</f>
        <v/>
      </c>
      <c r="I184" s="64" t="str">
        <f t="shared" si="29"/>
        <v/>
      </c>
      <c r="J184" s="64" t="str">
        <f t="shared" si="30"/>
        <v/>
      </c>
      <c r="K184" s="68" t="str">
        <f t="shared" si="31"/>
        <v/>
      </c>
      <c r="L184" s="68" t="str">
        <f t="shared" si="32"/>
        <v/>
      </c>
      <c r="M184" s="64" t="str">
        <f t="shared" si="33"/>
        <v/>
      </c>
      <c r="N184" s="64" t="str">
        <f>IF(J184="","",(COUNTIF($J$2:J184,$J$2:J184)))</f>
        <v/>
      </c>
      <c r="O184" s="68" t="str">
        <f t="shared" si="43"/>
        <v>〇</v>
      </c>
      <c r="R184" s="64">
        <v>182</v>
      </c>
      <c r="S184" s="64" t="str">
        <f t="shared" si="34"/>
        <v/>
      </c>
      <c r="T184" s="68" t="str">
        <f t="shared" si="35"/>
        <v/>
      </c>
      <c r="U184" s="64" t="str">
        <f t="shared" si="36"/>
        <v/>
      </c>
      <c r="V184" s="68" t="str">
        <f t="shared" si="37"/>
        <v/>
      </c>
      <c r="W184" s="68" t="str">
        <f t="shared" si="38"/>
        <v/>
      </c>
    </row>
    <row r="185" spans="1:23">
      <c r="A185" s="64">
        <v>183</v>
      </c>
      <c r="B185" s="64" t="s">
        <v>252</v>
      </c>
      <c r="C185" s="64" t="str">
        <f>IF(審判・役員!D15="","",審判・役員!D15&amp;"　"&amp;審判・役員!E15)</f>
        <v/>
      </c>
      <c r="D185" s="68" t="str">
        <f>IF(審判・役員!D15="","",審判・役員!H15)</f>
        <v/>
      </c>
      <c r="E185" s="68" t="str">
        <f t="shared" si="44"/>
        <v/>
      </c>
      <c r="G185" s="64">
        <v>183</v>
      </c>
      <c r="H185" s="64" t="str">
        <f>IF(N185=1,MAX(H$3:H184)+1,"")</f>
        <v/>
      </c>
      <c r="I185" s="64" t="str">
        <f t="shared" si="29"/>
        <v/>
      </c>
      <c r="J185" s="64" t="str">
        <f t="shared" si="30"/>
        <v/>
      </c>
      <c r="K185" s="68" t="str">
        <f t="shared" si="31"/>
        <v/>
      </c>
      <c r="L185" s="68" t="str">
        <f t="shared" si="32"/>
        <v/>
      </c>
      <c r="M185" s="64" t="str">
        <f t="shared" si="33"/>
        <v/>
      </c>
      <c r="N185" s="64" t="str">
        <f>IF(J185="","",(COUNTIF($J$2:J185,$J$2:J185)))</f>
        <v/>
      </c>
      <c r="O185" s="68" t="str">
        <f t="shared" si="43"/>
        <v>〇</v>
      </c>
      <c r="R185" s="64">
        <v>183</v>
      </c>
      <c r="S185" s="64" t="str">
        <f t="shared" si="34"/>
        <v/>
      </c>
      <c r="T185" s="68" t="str">
        <f t="shared" si="35"/>
        <v/>
      </c>
      <c r="U185" s="64" t="str">
        <f t="shared" si="36"/>
        <v/>
      </c>
      <c r="V185" s="68" t="str">
        <f t="shared" si="37"/>
        <v/>
      </c>
      <c r="W185" s="68" t="str">
        <f t="shared" si="38"/>
        <v/>
      </c>
    </row>
    <row r="186" spans="1:23">
      <c r="A186" s="64">
        <v>184</v>
      </c>
      <c r="B186" s="64" t="s">
        <v>252</v>
      </c>
      <c r="C186" s="64" t="str">
        <f>IF(審判・役員!D16="","",審判・役員!D16&amp;"　"&amp;審判・役員!E16)</f>
        <v/>
      </c>
      <c r="D186" s="68" t="str">
        <f>IF(審判・役員!D16="","",審判・役員!H16)</f>
        <v/>
      </c>
      <c r="E186" s="68" t="str">
        <f t="shared" si="44"/>
        <v/>
      </c>
      <c r="G186" s="64">
        <v>184</v>
      </c>
      <c r="H186" s="64" t="str">
        <f>IF(N186=1,MAX(H$3:H185)+1,"")</f>
        <v/>
      </c>
      <c r="I186" s="64" t="str">
        <f t="shared" si="29"/>
        <v/>
      </c>
      <c r="J186" s="64" t="str">
        <f t="shared" si="30"/>
        <v/>
      </c>
      <c r="K186" s="68" t="str">
        <f t="shared" si="31"/>
        <v/>
      </c>
      <c r="L186" s="68" t="str">
        <f t="shared" si="32"/>
        <v/>
      </c>
      <c r="M186" s="64" t="str">
        <f t="shared" si="33"/>
        <v/>
      </c>
      <c r="N186" s="64" t="str">
        <f>IF(J186="","",(COUNTIF($J$2:J186,$J$2:J186)))</f>
        <v/>
      </c>
      <c r="O186" s="68" t="str">
        <f t="shared" si="43"/>
        <v>〇</v>
      </c>
      <c r="R186" s="64">
        <v>184</v>
      </c>
      <c r="S186" s="64" t="str">
        <f t="shared" si="34"/>
        <v/>
      </c>
      <c r="T186" s="68" t="str">
        <f t="shared" si="35"/>
        <v/>
      </c>
      <c r="U186" s="64" t="str">
        <f t="shared" si="36"/>
        <v/>
      </c>
      <c r="V186" s="68" t="str">
        <f t="shared" si="37"/>
        <v/>
      </c>
      <c r="W186" s="68" t="str">
        <f t="shared" si="38"/>
        <v/>
      </c>
    </row>
    <row r="187" spans="1:23">
      <c r="A187" s="64">
        <v>185</v>
      </c>
      <c r="B187" s="64" t="s">
        <v>252</v>
      </c>
      <c r="C187" s="64" t="str">
        <f>IF(審判・役員!D17="","",審判・役員!D17&amp;"　"&amp;審判・役員!E17)</f>
        <v/>
      </c>
      <c r="D187" s="68" t="str">
        <f>IF(審判・役員!D17="","",審判・役員!H17)</f>
        <v/>
      </c>
      <c r="E187" s="68" t="str">
        <f t="shared" si="44"/>
        <v/>
      </c>
      <c r="G187" s="64">
        <v>185</v>
      </c>
      <c r="H187" s="64" t="str">
        <f>IF(N187=1,MAX(H$3:H186)+1,"")</f>
        <v/>
      </c>
      <c r="I187" s="64" t="str">
        <f t="shared" si="29"/>
        <v/>
      </c>
      <c r="J187" s="64" t="str">
        <f t="shared" si="30"/>
        <v/>
      </c>
      <c r="K187" s="68" t="str">
        <f t="shared" si="31"/>
        <v/>
      </c>
      <c r="L187" s="68" t="str">
        <f t="shared" si="32"/>
        <v/>
      </c>
      <c r="M187" s="64" t="str">
        <f t="shared" si="33"/>
        <v/>
      </c>
      <c r="N187" s="64" t="str">
        <f>IF(J187="","",(COUNTIF($J$2:J187,$J$2:J187)))</f>
        <v/>
      </c>
      <c r="O187" s="68" t="str">
        <f t="shared" si="43"/>
        <v>〇</v>
      </c>
      <c r="R187" s="64">
        <v>185</v>
      </c>
      <c r="S187" s="64" t="str">
        <f t="shared" si="34"/>
        <v/>
      </c>
      <c r="T187" s="68" t="str">
        <f t="shared" si="35"/>
        <v/>
      </c>
      <c r="U187" s="64" t="str">
        <f t="shared" si="36"/>
        <v/>
      </c>
      <c r="V187" s="68" t="str">
        <f t="shared" si="37"/>
        <v/>
      </c>
      <c r="W187" s="68" t="str">
        <f t="shared" si="38"/>
        <v/>
      </c>
    </row>
    <row r="188" spans="1:23">
      <c r="A188" s="82">
        <v>186</v>
      </c>
      <c r="B188" s="82" t="s">
        <v>252</v>
      </c>
      <c r="C188" s="82" t="str">
        <f>IF(審判・役員!D18="","",審判・役員!D18&amp;"　"&amp;審判・役員!E18)</f>
        <v/>
      </c>
      <c r="D188" s="83" t="str">
        <f>IF(審判・役員!D18="","",審判・役員!H18)</f>
        <v/>
      </c>
      <c r="E188" s="83" t="str">
        <f t="shared" si="44"/>
        <v/>
      </c>
      <c r="G188" s="64">
        <v>186</v>
      </c>
      <c r="H188" s="64" t="str">
        <f>IF(N188=1,MAX(H$3:H187)+1,"")</f>
        <v/>
      </c>
      <c r="I188" s="64" t="str">
        <f t="shared" si="29"/>
        <v/>
      </c>
      <c r="J188" s="64" t="str">
        <f t="shared" si="30"/>
        <v/>
      </c>
      <c r="K188" s="68" t="str">
        <f t="shared" si="31"/>
        <v/>
      </c>
      <c r="L188" s="68" t="str">
        <f t="shared" si="32"/>
        <v/>
      </c>
      <c r="M188" s="64" t="str">
        <f t="shared" si="33"/>
        <v/>
      </c>
      <c r="N188" s="64" t="str">
        <f>IF(J188="","",(COUNTIF($J$2:J188,$J$2:J188)))</f>
        <v/>
      </c>
      <c r="O188" s="68" t="str">
        <f t="shared" si="43"/>
        <v>〇</v>
      </c>
      <c r="R188" s="64">
        <v>186</v>
      </c>
      <c r="S188" s="64" t="str">
        <f t="shared" si="34"/>
        <v/>
      </c>
      <c r="T188" s="68" t="str">
        <f t="shared" si="35"/>
        <v/>
      </c>
      <c r="U188" s="64" t="str">
        <f t="shared" si="36"/>
        <v/>
      </c>
      <c r="V188" s="68" t="str">
        <f t="shared" si="37"/>
        <v/>
      </c>
      <c r="W188" s="68" t="str">
        <f t="shared" si="38"/>
        <v/>
      </c>
    </row>
    <row r="189" spans="1:23">
      <c r="A189" s="64">
        <v>187</v>
      </c>
      <c r="B189" s="64" t="s">
        <v>253</v>
      </c>
      <c r="C189" s="64" t="str">
        <f>IF(審判・役員!D22="","",審判・役員!D22&amp;"　"&amp;審判・役員!E22)</f>
        <v/>
      </c>
      <c r="D189" s="68" t="str">
        <f>IF(審判・役員!D22="","",審判・役員!F22)</f>
        <v/>
      </c>
      <c r="E189" s="68" t="str">
        <f t="shared" ref="E189:E193" si="45">IF(C189="","",1)</f>
        <v/>
      </c>
      <c r="G189" s="64">
        <v>187</v>
      </c>
      <c r="H189" s="64" t="str">
        <f>IF(N189=1,MAX(H$3:H188)+1,"")</f>
        <v/>
      </c>
      <c r="I189" s="64" t="str">
        <f t="shared" si="29"/>
        <v/>
      </c>
      <c r="J189" s="64" t="str">
        <f t="shared" si="30"/>
        <v/>
      </c>
      <c r="K189" s="68" t="str">
        <f t="shared" si="31"/>
        <v/>
      </c>
      <c r="L189" s="68" t="str">
        <f t="shared" si="32"/>
        <v/>
      </c>
      <c r="M189" s="64" t="str">
        <f t="shared" si="33"/>
        <v/>
      </c>
      <c r="N189" s="64" t="str">
        <f>IF(J189="","",(COUNTIF($J$2:J189,$J$2:J189)))</f>
        <v/>
      </c>
      <c r="O189" s="68" t="str">
        <f t="shared" si="43"/>
        <v>〇</v>
      </c>
      <c r="R189" s="64">
        <v>187</v>
      </c>
      <c r="S189" s="64" t="str">
        <f t="shared" si="34"/>
        <v/>
      </c>
      <c r="T189" s="68" t="str">
        <f t="shared" si="35"/>
        <v/>
      </c>
      <c r="U189" s="64" t="str">
        <f t="shared" si="36"/>
        <v/>
      </c>
      <c r="V189" s="68" t="str">
        <f t="shared" si="37"/>
        <v/>
      </c>
      <c r="W189" s="68" t="str">
        <f t="shared" si="38"/>
        <v/>
      </c>
    </row>
    <row r="190" spans="1:23">
      <c r="A190" s="64">
        <v>188</v>
      </c>
      <c r="B190" s="64" t="s">
        <v>253</v>
      </c>
      <c r="C190" s="64" t="str">
        <f>IF(審判・役員!D23="","",審判・役員!D23&amp;"　"&amp;審判・役員!E23)</f>
        <v/>
      </c>
      <c r="D190" s="68" t="str">
        <f>IF(審判・役員!D23="","",審判・役員!F23)</f>
        <v/>
      </c>
      <c r="E190" s="68" t="str">
        <f t="shared" si="45"/>
        <v/>
      </c>
      <c r="G190" s="64">
        <v>188</v>
      </c>
      <c r="H190" s="64" t="str">
        <f>IF(N190=1,MAX(H$3:H189)+1,"")</f>
        <v/>
      </c>
      <c r="I190" s="64" t="str">
        <f t="shared" si="29"/>
        <v/>
      </c>
      <c r="J190" s="64" t="str">
        <f t="shared" si="30"/>
        <v/>
      </c>
      <c r="K190" s="68" t="str">
        <f t="shared" si="31"/>
        <v/>
      </c>
      <c r="L190" s="68" t="str">
        <f t="shared" si="32"/>
        <v/>
      </c>
      <c r="M190" s="64" t="str">
        <f t="shared" si="33"/>
        <v/>
      </c>
      <c r="N190" s="64" t="str">
        <f>IF(J190="","",(COUNTIF($J$2:J190,$J$2:J190)))</f>
        <v/>
      </c>
      <c r="O190" s="68" t="str">
        <f t="shared" si="43"/>
        <v>〇</v>
      </c>
      <c r="R190" s="64">
        <v>188</v>
      </c>
      <c r="S190" s="64" t="str">
        <f t="shared" si="34"/>
        <v/>
      </c>
      <c r="T190" s="68" t="str">
        <f t="shared" si="35"/>
        <v/>
      </c>
      <c r="U190" s="64" t="str">
        <f t="shared" si="36"/>
        <v/>
      </c>
      <c r="V190" s="68" t="str">
        <f t="shared" si="37"/>
        <v/>
      </c>
      <c r="W190" s="68" t="str">
        <f t="shared" si="38"/>
        <v/>
      </c>
    </row>
    <row r="191" spans="1:23">
      <c r="A191" s="64">
        <v>189</v>
      </c>
      <c r="B191" s="64" t="s">
        <v>253</v>
      </c>
      <c r="C191" s="64" t="str">
        <f>IF(審判・役員!D24="","",審判・役員!D24&amp;"　"&amp;審判・役員!E24)</f>
        <v/>
      </c>
      <c r="D191" s="68" t="str">
        <f>IF(審判・役員!D24="","",審判・役員!F24)</f>
        <v/>
      </c>
      <c r="E191" s="68" t="str">
        <f t="shared" si="45"/>
        <v/>
      </c>
      <c r="G191" s="64">
        <v>189</v>
      </c>
      <c r="H191" s="64" t="str">
        <f>IF(N191=1,MAX(H$3:H190)+1,"")</f>
        <v/>
      </c>
      <c r="I191" s="64" t="str">
        <f t="shared" si="29"/>
        <v/>
      </c>
      <c r="J191" s="64" t="str">
        <f t="shared" si="30"/>
        <v/>
      </c>
      <c r="K191" s="68" t="str">
        <f t="shared" si="31"/>
        <v/>
      </c>
      <c r="L191" s="68" t="str">
        <f t="shared" si="32"/>
        <v/>
      </c>
      <c r="M191" s="64" t="str">
        <f t="shared" si="33"/>
        <v/>
      </c>
      <c r="N191" s="64" t="str">
        <f>IF(J191="","",(COUNTIF($J$2:J191,$J$2:J191)))</f>
        <v/>
      </c>
      <c r="O191" s="68" t="str">
        <f t="shared" si="43"/>
        <v>〇</v>
      </c>
      <c r="R191" s="64">
        <v>189</v>
      </c>
      <c r="S191" s="64" t="str">
        <f t="shared" si="34"/>
        <v/>
      </c>
      <c r="T191" s="68" t="str">
        <f t="shared" si="35"/>
        <v/>
      </c>
      <c r="U191" s="64" t="str">
        <f t="shared" si="36"/>
        <v/>
      </c>
      <c r="V191" s="68" t="str">
        <f t="shared" si="37"/>
        <v/>
      </c>
      <c r="W191" s="68" t="str">
        <f t="shared" si="38"/>
        <v/>
      </c>
    </row>
    <row r="192" spans="1:23">
      <c r="A192" s="64">
        <v>190</v>
      </c>
      <c r="B192" s="64" t="s">
        <v>253</v>
      </c>
      <c r="C192" s="64" t="str">
        <f>IF(審判・役員!D25="","",審判・役員!D25&amp;"　"&amp;審判・役員!E25)</f>
        <v/>
      </c>
      <c r="D192" s="68" t="str">
        <f>IF(審判・役員!D25="","",審判・役員!F25)</f>
        <v/>
      </c>
      <c r="E192" s="68" t="str">
        <f t="shared" si="45"/>
        <v/>
      </c>
      <c r="G192" s="64">
        <v>190</v>
      </c>
      <c r="H192" s="64" t="str">
        <f>IF(N192=1,MAX(H$3:H191)+1,"")</f>
        <v/>
      </c>
      <c r="I192" s="64" t="str">
        <f t="shared" si="29"/>
        <v/>
      </c>
      <c r="J192" s="64" t="str">
        <f t="shared" si="30"/>
        <v/>
      </c>
      <c r="K192" s="68" t="str">
        <f t="shared" si="31"/>
        <v/>
      </c>
      <c r="L192" s="68" t="str">
        <f t="shared" si="32"/>
        <v/>
      </c>
      <c r="M192" s="64" t="str">
        <f t="shared" si="33"/>
        <v/>
      </c>
      <c r="N192" s="64" t="str">
        <f>IF(J192="","",(COUNTIF($J$2:J192,$J$2:J192)))</f>
        <v/>
      </c>
      <c r="O192" s="68" t="str">
        <f t="shared" si="43"/>
        <v>〇</v>
      </c>
      <c r="R192" s="64">
        <v>190</v>
      </c>
      <c r="S192" s="64" t="str">
        <f t="shared" si="34"/>
        <v/>
      </c>
      <c r="T192" s="68" t="str">
        <f t="shared" si="35"/>
        <v/>
      </c>
      <c r="U192" s="64" t="str">
        <f t="shared" si="36"/>
        <v/>
      </c>
      <c r="V192" s="68" t="str">
        <f t="shared" si="37"/>
        <v/>
      </c>
      <c r="W192" s="68" t="str">
        <f t="shared" si="38"/>
        <v/>
      </c>
    </row>
    <row r="193" spans="1:23">
      <c r="A193" s="64">
        <v>191</v>
      </c>
      <c r="B193" s="64" t="s">
        <v>253</v>
      </c>
      <c r="C193" s="64" t="str">
        <f>IF(審判・役員!D26="","",審判・役員!D26&amp;"　"&amp;審判・役員!E26)</f>
        <v/>
      </c>
      <c r="D193" s="68" t="str">
        <f>IF(審判・役員!D26="","",審判・役員!F26)</f>
        <v/>
      </c>
      <c r="E193" s="68" t="str">
        <f t="shared" si="45"/>
        <v/>
      </c>
      <c r="G193" s="64">
        <v>191</v>
      </c>
      <c r="H193" s="64" t="str">
        <f>IF(N193=1,MAX(H$3:H192)+1,"")</f>
        <v/>
      </c>
      <c r="I193" s="64" t="str">
        <f t="shared" si="29"/>
        <v/>
      </c>
      <c r="J193" s="64" t="str">
        <f t="shared" si="30"/>
        <v/>
      </c>
      <c r="K193" s="68" t="str">
        <f t="shared" si="31"/>
        <v/>
      </c>
      <c r="L193" s="68" t="str">
        <f>IF(E193="","",E193)</f>
        <v/>
      </c>
      <c r="M193" s="64" t="str">
        <f t="shared" si="33"/>
        <v/>
      </c>
      <c r="N193" s="64" t="str">
        <f>IF(J193="","",(COUNTIF($J$2:J193,$J$2:J193)))</f>
        <v/>
      </c>
      <c r="O193" s="68" t="str">
        <f t="shared" si="43"/>
        <v>〇</v>
      </c>
      <c r="R193" s="64">
        <v>191</v>
      </c>
      <c r="S193" s="64" t="str">
        <f t="shared" si="34"/>
        <v/>
      </c>
      <c r="T193" s="68" t="str">
        <f t="shared" si="35"/>
        <v/>
      </c>
      <c r="U193" s="64" t="str">
        <f t="shared" si="36"/>
        <v/>
      </c>
      <c r="V193" s="68" t="str">
        <f t="shared" si="37"/>
        <v/>
      </c>
      <c r="W193" s="68" t="str">
        <f t="shared" si="38"/>
        <v/>
      </c>
    </row>
    <row r="194" spans="1:23">
      <c r="U194" s="64">
        <f>SUM(U3:U193)</f>
        <v>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54C1-8660-4F9E-89AD-42077CB2647B}">
  <dimension ref="A2:M46"/>
  <sheetViews>
    <sheetView zoomScale="85" zoomScaleNormal="85" workbookViewId="0">
      <selection activeCell="F29" sqref="F29"/>
    </sheetView>
  </sheetViews>
  <sheetFormatPr defaultRowHeight="15.75"/>
  <cols>
    <col min="1" max="1" width="4" style="64" bestFit="1" customWidth="1"/>
    <col min="2" max="2" width="20.625" style="64" customWidth="1"/>
    <col min="3" max="3" width="10.625" style="64" customWidth="1"/>
    <col min="4" max="4" width="8.625" style="64" customWidth="1"/>
    <col min="5" max="5" width="20.625" style="64" customWidth="1"/>
    <col min="6" max="6" width="10.625" style="64" customWidth="1"/>
    <col min="7" max="7" width="8.625" style="64" customWidth="1"/>
    <col min="8" max="8" width="20.625" style="64" customWidth="1"/>
    <col min="9" max="9" width="10.625" style="64" customWidth="1"/>
    <col min="10" max="10" width="8.625" style="64" customWidth="1"/>
    <col min="11" max="11" width="20.625" style="64" customWidth="1"/>
    <col min="12" max="12" width="10.625" style="64" customWidth="1"/>
    <col min="13" max="13" width="8.625" style="64" customWidth="1"/>
    <col min="14" max="16384" width="9" style="64"/>
  </cols>
  <sheetData>
    <row r="2" spans="1:13">
      <c r="A2" s="70"/>
      <c r="B2" s="74" t="s">
        <v>216</v>
      </c>
      <c r="C2" s="74"/>
      <c r="D2" s="74"/>
      <c r="E2" s="75" t="s">
        <v>217</v>
      </c>
      <c r="F2" s="75"/>
      <c r="G2" s="75"/>
      <c r="H2" s="74" t="s">
        <v>214</v>
      </c>
      <c r="I2" s="74"/>
      <c r="J2" s="74"/>
      <c r="K2" s="75" t="s">
        <v>215</v>
      </c>
      <c r="L2" s="75"/>
      <c r="M2" s="75"/>
    </row>
    <row r="3" spans="1:13">
      <c r="A3" s="70">
        <v>1</v>
      </c>
      <c r="B3" s="96" t="str">
        <f>IF(【個】中学男子!D15="","",【個】中学男子!D15&amp;"　"&amp;【個】中学男子!E15)</f>
        <v/>
      </c>
      <c r="C3" s="92" t="str">
        <f>IF(B3="","",基本情報!$G$9)</f>
        <v/>
      </c>
      <c r="D3" s="73" t="str">
        <f>IF(【個】中学男子!H15="","",【個】中学男子!H15)</f>
        <v/>
      </c>
      <c r="E3" s="96" t="str">
        <f>IF(【個】中学女子!D15="","",【個】中学女子!D15&amp;"　"&amp;【個】中学女子!E15)</f>
        <v/>
      </c>
      <c r="F3" s="92" t="str">
        <f>IF(E3="","",基本情報!$G$9)</f>
        <v/>
      </c>
      <c r="G3" s="73" t="str">
        <f>IF(【個】中学女子!H15="","",【個】中学女子!H15)</f>
        <v/>
      </c>
      <c r="H3" s="96" t="str">
        <f>IF(【個】高校男子!D15="","",【個】高校男子!D15&amp;"　"&amp;【個】高校男子!E15)</f>
        <v/>
      </c>
      <c r="I3" s="92" t="str">
        <f>IF(H3="","",基本情報!$G$9)</f>
        <v/>
      </c>
      <c r="J3" s="73" t="str">
        <f>IF(【個】高校男子!H15="","",【個】高校男子!H15)</f>
        <v/>
      </c>
      <c r="K3" s="96" t="str">
        <f>IF(【個】高校女子!D15="","",【個】高校女子!D15&amp;"　"&amp;【個】高校女子!E15)</f>
        <v/>
      </c>
      <c r="L3" s="92" t="str">
        <f>IF(K3="","",基本情報!$G$9)</f>
        <v/>
      </c>
      <c r="M3" s="73" t="str">
        <f>IF(【個】高校女子!H15="","",【個】高校女子!H15)</f>
        <v/>
      </c>
    </row>
    <row r="4" spans="1:13">
      <c r="A4" s="70">
        <v>2</v>
      </c>
      <c r="B4" s="96" t="str">
        <f>IF(【個】中学男子!D16="","",【個】中学男子!D16&amp;"　"&amp;【個】中学男子!E16)</f>
        <v/>
      </c>
      <c r="C4" s="92" t="str">
        <f>IF(B4="","",基本情報!$G$9)</f>
        <v/>
      </c>
      <c r="D4" s="73" t="str">
        <f>IF(【個】中学男子!H16="","",【個】中学男子!H16)</f>
        <v/>
      </c>
      <c r="E4" s="96" t="str">
        <f>IF(【個】中学女子!D16="","",【個】中学女子!D16&amp;"　"&amp;【個】中学女子!E16)</f>
        <v/>
      </c>
      <c r="F4" s="92" t="str">
        <f>IF(E4="","",基本情報!$G$9)</f>
        <v/>
      </c>
      <c r="G4" s="73" t="str">
        <f>IF(【個】中学女子!H16="","",【個】中学女子!H16)</f>
        <v/>
      </c>
      <c r="H4" s="96" t="str">
        <f>IF(【個】高校男子!D16="","",【個】高校男子!D16&amp;"　"&amp;【個】高校男子!E16)</f>
        <v/>
      </c>
      <c r="I4" s="92" t="str">
        <f>IF(H4="","",基本情報!$G$9)</f>
        <v/>
      </c>
      <c r="J4" s="73" t="str">
        <f>IF(【個】高校男子!H16="","",【個】高校男子!H16)</f>
        <v/>
      </c>
      <c r="K4" s="96" t="str">
        <f>IF(【個】高校女子!D16="","",【個】高校女子!D16&amp;"　"&amp;【個】高校女子!E16)</f>
        <v/>
      </c>
      <c r="L4" s="92" t="str">
        <f>IF(K4="","",基本情報!$G$9)</f>
        <v/>
      </c>
      <c r="M4" s="73" t="str">
        <f>IF(【個】高校女子!H16="","",【個】高校女子!H16)</f>
        <v/>
      </c>
    </row>
    <row r="5" spans="1:13">
      <c r="A5" s="70">
        <v>3</v>
      </c>
      <c r="B5" s="96" t="str">
        <f>IF(【個】中学男子!D17="","",【個】中学男子!D17&amp;"　"&amp;【個】中学男子!E17)</f>
        <v/>
      </c>
      <c r="C5" s="92" t="str">
        <f>IF(B5="","",基本情報!$G$9)</f>
        <v/>
      </c>
      <c r="D5" s="73" t="str">
        <f>IF(【個】中学男子!H17="","",【個】中学男子!H17)</f>
        <v/>
      </c>
      <c r="E5" s="96" t="str">
        <f>IF(【個】中学女子!D17="","",【個】中学女子!D17&amp;"　"&amp;【個】中学女子!E17)</f>
        <v/>
      </c>
      <c r="F5" s="92" t="str">
        <f>IF(E5="","",基本情報!$G$9)</f>
        <v/>
      </c>
      <c r="G5" s="73" t="str">
        <f>IF(【個】中学女子!H17="","",【個】中学女子!H17)</f>
        <v/>
      </c>
      <c r="H5" s="96" t="str">
        <f>IF(【個】高校男子!D17="","",【個】高校男子!D17&amp;"　"&amp;【個】高校男子!E17)</f>
        <v/>
      </c>
      <c r="I5" s="92" t="str">
        <f>IF(H5="","",基本情報!$G$9)</f>
        <v/>
      </c>
      <c r="J5" s="73" t="str">
        <f>IF(【個】高校男子!H17="","",【個】高校男子!H17)</f>
        <v/>
      </c>
      <c r="K5" s="96" t="str">
        <f>IF(【個】高校女子!D17="","",【個】高校女子!D17&amp;"　"&amp;【個】高校女子!E17)</f>
        <v/>
      </c>
      <c r="L5" s="92" t="str">
        <f>IF(K5="","",基本情報!$G$9)</f>
        <v/>
      </c>
      <c r="M5" s="73" t="str">
        <f>IF(【個】高校女子!H17="","",【個】高校女子!H17)</f>
        <v/>
      </c>
    </row>
    <row r="6" spans="1:13">
      <c r="A6" s="70">
        <v>4</v>
      </c>
      <c r="B6" s="96" t="str">
        <f>IF(【個】中学男子!D18="","",【個】中学男子!D18&amp;"　"&amp;【個】中学男子!E18)</f>
        <v/>
      </c>
      <c r="C6" s="92" t="str">
        <f>IF(B6="","",基本情報!$G$9)</f>
        <v/>
      </c>
      <c r="D6" s="73" t="str">
        <f>IF(【個】中学男子!H18="","",【個】中学男子!H18)</f>
        <v/>
      </c>
      <c r="E6" s="96" t="str">
        <f>IF(【個】中学女子!D18="","",【個】中学女子!D18&amp;"　"&amp;【個】中学女子!E18)</f>
        <v/>
      </c>
      <c r="F6" s="92" t="str">
        <f>IF(E6="","",基本情報!$G$9)</f>
        <v/>
      </c>
      <c r="G6" s="73" t="str">
        <f>IF(【個】中学女子!H18="","",【個】中学女子!H18)</f>
        <v/>
      </c>
      <c r="H6" s="96" t="str">
        <f>IF(【個】高校男子!D18="","",【個】高校男子!D18&amp;"　"&amp;【個】高校男子!E18)</f>
        <v/>
      </c>
      <c r="I6" s="92" t="str">
        <f>IF(H6="","",基本情報!$G$9)</f>
        <v/>
      </c>
      <c r="J6" s="73" t="str">
        <f>IF(【個】高校男子!H18="","",【個】高校男子!H18)</f>
        <v/>
      </c>
      <c r="K6" s="96" t="str">
        <f>IF(【個】高校女子!D18="","",【個】高校女子!D18&amp;"　"&amp;【個】高校女子!E18)</f>
        <v/>
      </c>
      <c r="L6" s="92" t="str">
        <f>IF(K6="","",基本情報!$G$9)</f>
        <v/>
      </c>
      <c r="M6" s="73" t="str">
        <f>IF(【個】高校女子!H18="","",【個】高校女子!H18)</f>
        <v/>
      </c>
    </row>
    <row r="7" spans="1:13">
      <c r="A7" s="70">
        <v>5</v>
      </c>
      <c r="B7" s="96" t="str">
        <f>IF(【個】中学男子!D19="","",【個】中学男子!D19&amp;"　"&amp;【個】中学男子!E19)</f>
        <v/>
      </c>
      <c r="C7" s="92" t="str">
        <f>IF(B7="","",基本情報!$G$9)</f>
        <v/>
      </c>
      <c r="D7" s="73" t="str">
        <f>IF(【個】中学男子!H19="","",【個】中学男子!H19)</f>
        <v/>
      </c>
      <c r="E7" s="96" t="str">
        <f>IF(【個】中学女子!D19="","",【個】中学女子!D19&amp;"　"&amp;【個】中学女子!E19)</f>
        <v/>
      </c>
      <c r="F7" s="92" t="str">
        <f>IF(E7="","",基本情報!$G$9)</f>
        <v/>
      </c>
      <c r="G7" s="73" t="str">
        <f>IF(【個】中学女子!H19="","",【個】中学女子!H19)</f>
        <v/>
      </c>
      <c r="H7" s="96" t="str">
        <f>IF(【個】高校男子!D19="","",【個】高校男子!D19&amp;"　"&amp;【個】高校男子!E19)</f>
        <v/>
      </c>
      <c r="I7" s="92" t="str">
        <f>IF(H7="","",基本情報!$G$9)</f>
        <v/>
      </c>
      <c r="J7" s="73" t="str">
        <f>IF(【個】高校男子!H19="","",【個】高校男子!H19)</f>
        <v>　</v>
      </c>
      <c r="K7" s="96" t="str">
        <f>IF(【個】高校女子!D19="","",【個】高校女子!D19&amp;"　"&amp;【個】高校女子!E19)</f>
        <v/>
      </c>
      <c r="L7" s="92" t="str">
        <f>IF(K7="","",基本情報!$G$9)</f>
        <v/>
      </c>
      <c r="M7" s="73" t="str">
        <f>IF(【個】高校女子!H19="","",【個】高校女子!H19)</f>
        <v>　</v>
      </c>
    </row>
    <row r="8" spans="1:13">
      <c r="A8" s="70">
        <v>6</v>
      </c>
      <c r="B8" s="96" t="str">
        <f>IF(【個】中学男子!D20="","",【個】中学男子!D20&amp;"　"&amp;【個】中学男子!E20)</f>
        <v/>
      </c>
      <c r="C8" s="92" t="str">
        <f>IF(B8="","",基本情報!$G$9)</f>
        <v/>
      </c>
      <c r="D8" s="73" t="str">
        <f>IF(【個】中学男子!H20="","",【個】中学男子!H20)</f>
        <v/>
      </c>
      <c r="E8" s="96" t="str">
        <f>IF(【個】中学女子!D20="","",【個】中学女子!D20&amp;"　"&amp;【個】中学女子!E20)</f>
        <v/>
      </c>
      <c r="F8" s="92" t="str">
        <f>IF(E8="","",基本情報!$G$9)</f>
        <v/>
      </c>
      <c r="G8" s="73" t="str">
        <f>IF(【個】中学女子!H20="","",【個】中学女子!H20)</f>
        <v/>
      </c>
      <c r="H8" s="96" t="str">
        <f>IF(【個】高校男子!D20="","",【個】高校男子!D20&amp;"　"&amp;【個】高校男子!E20)</f>
        <v/>
      </c>
      <c r="I8" s="92" t="str">
        <f>IF(H8="","",基本情報!$G$9)</f>
        <v/>
      </c>
      <c r="J8" s="73" t="str">
        <f>IF(【個】高校男子!H20="","",【個】高校男子!H20)</f>
        <v>　</v>
      </c>
      <c r="K8" s="96" t="str">
        <f>IF(【個】高校女子!D20="","",【個】高校女子!D20&amp;"　"&amp;【個】高校女子!E20)</f>
        <v/>
      </c>
      <c r="L8" s="92" t="str">
        <f>IF(K8="","",基本情報!$G$9)</f>
        <v/>
      </c>
      <c r="M8" s="73" t="str">
        <f>IF(【個】高校女子!H20="","",【個】高校女子!H20)</f>
        <v>　</v>
      </c>
    </row>
    <row r="9" spans="1:13">
      <c r="A9" s="70">
        <v>7</v>
      </c>
      <c r="B9" s="96" t="str">
        <f>IF(【個】中学男子!D21="","",【個】中学男子!D21&amp;"　"&amp;【個】中学男子!E21)</f>
        <v/>
      </c>
      <c r="C9" s="92" t="str">
        <f>IF(B9="","",基本情報!$G$9)</f>
        <v/>
      </c>
      <c r="D9" s="73" t="str">
        <f>IF(【個】中学男子!H21="","",【個】中学男子!H21)</f>
        <v/>
      </c>
      <c r="E9" s="96" t="str">
        <f>IF(【個】中学女子!D21="","",【個】中学女子!D21&amp;"　"&amp;【個】中学女子!E21)</f>
        <v/>
      </c>
      <c r="F9" s="92" t="str">
        <f>IF(E9="","",基本情報!$G$9)</f>
        <v/>
      </c>
      <c r="G9" s="73" t="str">
        <f>IF(【個】中学女子!H21="","",【個】中学女子!H21)</f>
        <v/>
      </c>
      <c r="H9" s="96" t="str">
        <f>IF(【個】高校男子!D21="","",【個】高校男子!D21&amp;"　"&amp;【個】高校男子!E21)</f>
        <v/>
      </c>
      <c r="I9" s="92" t="str">
        <f>IF(H9="","",基本情報!$G$9)</f>
        <v/>
      </c>
      <c r="J9" s="73" t="str">
        <f>IF(【個】高校男子!H21="","",【個】高校男子!H21)</f>
        <v>　</v>
      </c>
      <c r="K9" s="96" t="str">
        <f>IF(【個】高校女子!D21="","",【個】高校女子!D21&amp;"　"&amp;【個】高校女子!E21)</f>
        <v/>
      </c>
      <c r="L9" s="92" t="str">
        <f>IF(K9="","",基本情報!$G$9)</f>
        <v/>
      </c>
      <c r="M9" s="73" t="str">
        <f>IF(【個】高校女子!H21="","",【個】高校女子!H21)</f>
        <v>　</v>
      </c>
    </row>
    <row r="10" spans="1:13">
      <c r="A10" s="70">
        <v>8</v>
      </c>
      <c r="B10" s="96" t="str">
        <f>IF(【個】中学男子!D22="","",【個】中学男子!D22&amp;"　"&amp;【個】中学男子!E22)</f>
        <v/>
      </c>
      <c r="C10" s="92" t="str">
        <f>IF(B10="","",基本情報!$G$9)</f>
        <v/>
      </c>
      <c r="D10" s="73" t="str">
        <f>IF(【個】中学男子!H22="","",【個】中学男子!H22)</f>
        <v/>
      </c>
      <c r="E10" s="96" t="str">
        <f>IF(【個】中学女子!D22="","",【個】中学女子!D22&amp;"　"&amp;【個】中学女子!E22)</f>
        <v/>
      </c>
      <c r="F10" s="92" t="str">
        <f>IF(E10="","",基本情報!$G$9)</f>
        <v/>
      </c>
      <c r="G10" s="73" t="str">
        <f>IF(【個】中学女子!H22="","",【個】中学女子!H22)</f>
        <v/>
      </c>
      <c r="H10" s="96" t="str">
        <f>IF(【個】高校男子!D22="","",【個】高校男子!D22&amp;"　"&amp;【個】高校男子!E22)</f>
        <v/>
      </c>
      <c r="I10" s="92" t="str">
        <f>IF(H10="","",基本情報!$G$9)</f>
        <v/>
      </c>
      <c r="J10" s="73" t="str">
        <f>IF(【個】高校男子!H22="","",【個】高校男子!H22)</f>
        <v>　</v>
      </c>
      <c r="K10" s="96" t="str">
        <f>IF(【個】高校女子!D22="","",【個】高校女子!D22&amp;"　"&amp;【個】高校女子!E22)</f>
        <v/>
      </c>
      <c r="L10" s="92" t="str">
        <f>IF(K10="","",基本情報!$G$9)</f>
        <v/>
      </c>
      <c r="M10" s="73" t="str">
        <f>IF(【個】高校女子!H22="","",【個】高校女子!H22)</f>
        <v>　</v>
      </c>
    </row>
    <row r="11" spans="1:13">
      <c r="A11" s="70">
        <v>9</v>
      </c>
      <c r="B11" s="96" t="str">
        <f>IF(【個】中学男子!D23="","",【個】中学男子!D23&amp;"　"&amp;【個】中学男子!E23)</f>
        <v/>
      </c>
      <c r="C11" s="92" t="str">
        <f>IF(B11="","",基本情報!$G$9)</f>
        <v/>
      </c>
      <c r="D11" s="73" t="str">
        <f>IF(【個】中学男子!H23="","",【個】中学男子!H23)</f>
        <v/>
      </c>
      <c r="E11" s="96" t="str">
        <f>IF(【個】中学女子!D23="","",【個】中学女子!D23&amp;"　"&amp;【個】中学女子!E23)</f>
        <v/>
      </c>
      <c r="F11" s="92" t="str">
        <f>IF(E11="","",基本情報!$G$9)</f>
        <v/>
      </c>
      <c r="G11" s="73" t="str">
        <f>IF(【個】中学女子!H23="","",【個】中学女子!H23)</f>
        <v>　</v>
      </c>
      <c r="H11" s="96" t="str">
        <f>IF(【個】高校男子!D23="","",【個】高校男子!D23&amp;"　"&amp;【個】高校男子!E23)</f>
        <v/>
      </c>
      <c r="I11" s="92" t="str">
        <f>IF(H11="","",基本情報!$G$9)</f>
        <v/>
      </c>
      <c r="J11" s="73" t="str">
        <f>IF(【個】高校男子!H23="","",【個】高校男子!H23)</f>
        <v>　</v>
      </c>
      <c r="K11" s="96" t="str">
        <f>IF(【個】高校女子!D23="","",【個】高校女子!D23&amp;"　"&amp;【個】高校女子!E23)</f>
        <v/>
      </c>
      <c r="L11" s="92" t="str">
        <f>IF(K11="","",基本情報!$G$9)</f>
        <v/>
      </c>
      <c r="M11" s="73" t="str">
        <f>IF(【個】高校女子!H23="","",【個】高校女子!H23)</f>
        <v>　</v>
      </c>
    </row>
    <row r="12" spans="1:13">
      <c r="A12" s="70">
        <v>10</v>
      </c>
      <c r="B12" s="96" t="str">
        <f>IF(【個】中学男子!D24="","",【個】中学男子!D24&amp;"　"&amp;【個】中学男子!E24)</f>
        <v/>
      </c>
      <c r="C12" s="92" t="str">
        <f>IF(B12="","",基本情報!$G$9)</f>
        <v/>
      </c>
      <c r="D12" s="73" t="str">
        <f>IF(【個】中学男子!H24="","",【個】中学男子!H24)</f>
        <v>　</v>
      </c>
      <c r="E12" s="96" t="str">
        <f>IF(【個】中学女子!D24="","",【個】中学女子!D24&amp;"　"&amp;【個】中学女子!E24)</f>
        <v/>
      </c>
      <c r="F12" s="92" t="str">
        <f>IF(E12="","",基本情報!$G$9)</f>
        <v/>
      </c>
      <c r="G12" s="73" t="str">
        <f>IF(【個】中学女子!H24="","",【個】中学女子!H24)</f>
        <v>　</v>
      </c>
      <c r="H12" s="96" t="str">
        <f>IF(【個】高校男子!D24="","",【個】高校男子!D24&amp;"　"&amp;【個】高校男子!E24)</f>
        <v/>
      </c>
      <c r="I12" s="92" t="str">
        <f>IF(H12="","",基本情報!$G$9)</f>
        <v/>
      </c>
      <c r="J12" s="73" t="str">
        <f>IF(【個】高校男子!H24="","",【個】高校男子!H24)</f>
        <v>　</v>
      </c>
      <c r="K12" s="96" t="str">
        <f>IF(【個】高校女子!D24="","",【個】高校女子!D24&amp;"　"&amp;【個】高校女子!E24)</f>
        <v/>
      </c>
      <c r="L12" s="92" t="str">
        <f>IF(K12="","",基本情報!$G$9)</f>
        <v/>
      </c>
      <c r="M12" s="73" t="str">
        <f>IF(【個】高校女子!H24="","",【個】高校女子!H24)</f>
        <v>　</v>
      </c>
    </row>
    <row r="13" spans="1:13">
      <c r="A13" s="70">
        <v>11</v>
      </c>
      <c r="B13" s="96" t="str">
        <f>IF(【個】中学男子!D25="","",【個】中学男子!D25&amp;"　"&amp;【個】中学男子!E25)</f>
        <v/>
      </c>
      <c r="C13" s="92" t="str">
        <f>IF(B13="","",基本情報!$G$9)</f>
        <v/>
      </c>
      <c r="D13" s="73" t="str">
        <f>IF(【個】中学男子!H25="","",【個】中学男子!H25)</f>
        <v>　</v>
      </c>
      <c r="E13" s="96" t="str">
        <f>IF(【個】中学女子!D25="","",【個】中学女子!D25&amp;"　"&amp;【個】中学女子!E25)</f>
        <v/>
      </c>
      <c r="F13" s="92" t="str">
        <f>IF(E13="","",基本情報!$G$9)</f>
        <v/>
      </c>
      <c r="G13" s="73" t="str">
        <f>IF(【個】中学女子!H25="","",【個】中学女子!H25)</f>
        <v>　</v>
      </c>
      <c r="H13" s="96" t="str">
        <f>IF(【個】高校男子!D25="","",【個】高校男子!D25&amp;"　"&amp;【個】高校男子!E25)</f>
        <v/>
      </c>
      <c r="I13" s="92" t="str">
        <f>IF(H13="","",基本情報!$G$9)</f>
        <v/>
      </c>
      <c r="J13" s="73" t="str">
        <f>IF(【個】高校男子!H25="","",【個】高校男子!H25)</f>
        <v>　</v>
      </c>
      <c r="K13" s="96" t="str">
        <f>IF(【個】高校女子!D25="","",【個】高校女子!D25&amp;"　"&amp;【個】高校女子!E25)</f>
        <v/>
      </c>
      <c r="L13" s="92" t="str">
        <f>IF(K13="","",基本情報!$G$9)</f>
        <v/>
      </c>
      <c r="M13" s="73" t="str">
        <f>IF(【個】高校女子!H25="","",【個】高校女子!H25)</f>
        <v>　</v>
      </c>
    </row>
    <row r="14" spans="1:13">
      <c r="A14" s="70">
        <v>12</v>
      </c>
      <c r="B14" s="96" t="str">
        <f>IF(【個】中学男子!D26="","",【個】中学男子!D26&amp;"　"&amp;【個】中学男子!E26)</f>
        <v/>
      </c>
      <c r="C14" s="92" t="str">
        <f>IF(B14="","",基本情報!$G$9)</f>
        <v/>
      </c>
      <c r="D14" s="73" t="str">
        <f>IF(【個】中学男子!H26="","",【個】中学男子!H26)</f>
        <v>　</v>
      </c>
      <c r="E14" s="96" t="str">
        <f>IF(【個】中学女子!D26="","",【個】中学女子!D26&amp;"　"&amp;【個】中学女子!E26)</f>
        <v/>
      </c>
      <c r="F14" s="92" t="str">
        <f>IF(E14="","",基本情報!$G$9)</f>
        <v/>
      </c>
      <c r="G14" s="73" t="str">
        <f>IF(【個】中学女子!H26="","",【個】中学女子!H26)</f>
        <v>　</v>
      </c>
      <c r="H14" s="96" t="str">
        <f>IF(【個】高校男子!D26="","",【個】高校男子!D26&amp;"　"&amp;【個】高校男子!E26)</f>
        <v/>
      </c>
      <c r="I14" s="92" t="str">
        <f>IF(H14="","",基本情報!$G$9)</f>
        <v/>
      </c>
      <c r="J14" s="73" t="str">
        <f>IF(【個】高校男子!H26="","",【個】高校男子!H26)</f>
        <v>　</v>
      </c>
      <c r="K14" s="96" t="str">
        <f>IF(【個】高校女子!D26="","",【個】高校女子!D26&amp;"　"&amp;【個】高校女子!E26)</f>
        <v/>
      </c>
      <c r="L14" s="92" t="str">
        <f>IF(K14="","",基本情報!$G$9)</f>
        <v/>
      </c>
      <c r="M14" s="73" t="str">
        <f>IF(【個】高校女子!H26="","",【個】高校女子!H26)</f>
        <v>　</v>
      </c>
    </row>
    <row r="15" spans="1:13">
      <c r="A15" s="70">
        <v>13</v>
      </c>
      <c r="B15" s="96" t="str">
        <f>IF(【個】中学男子!D27="","",【個】中学男子!D27&amp;"　"&amp;【個】中学男子!E27)</f>
        <v/>
      </c>
      <c r="C15" s="92" t="str">
        <f>IF(B15="","",基本情報!$G$9)</f>
        <v/>
      </c>
      <c r="D15" s="73" t="str">
        <f>IF(【個】中学男子!H27="","",【個】中学男子!H27)</f>
        <v>　</v>
      </c>
      <c r="E15" s="96" t="str">
        <f>IF(【個】中学女子!D27="","",【個】中学女子!D27&amp;"　"&amp;【個】中学女子!E27)</f>
        <v/>
      </c>
      <c r="F15" s="92" t="str">
        <f>IF(E15="","",基本情報!$G$9)</f>
        <v/>
      </c>
      <c r="G15" s="73" t="str">
        <f>IF(【個】中学女子!H27="","",【個】中学女子!H27)</f>
        <v>　</v>
      </c>
      <c r="H15" s="96" t="str">
        <f>IF(【個】高校男子!D27="","",【個】高校男子!D27&amp;"　"&amp;【個】高校男子!E27)</f>
        <v/>
      </c>
      <c r="I15" s="92" t="str">
        <f>IF(H15="","",基本情報!$G$9)</f>
        <v/>
      </c>
      <c r="J15" s="73" t="str">
        <f>IF(【個】高校男子!H27="","",【個】高校男子!H27)</f>
        <v>　</v>
      </c>
      <c r="K15" s="96" t="str">
        <f>IF(【個】高校女子!D27="","",【個】高校女子!D27&amp;"　"&amp;【個】高校女子!E27)</f>
        <v/>
      </c>
      <c r="L15" s="92" t="str">
        <f>IF(K15="","",基本情報!$G$9)</f>
        <v/>
      </c>
      <c r="M15" s="73" t="str">
        <f>IF(【個】高校女子!H27="","",【個】高校女子!H27)</f>
        <v>　</v>
      </c>
    </row>
    <row r="16" spans="1:13">
      <c r="A16" s="70">
        <v>14</v>
      </c>
      <c r="B16" s="96" t="str">
        <f>IF(【個】中学男子!D28="","",【個】中学男子!D28&amp;"　"&amp;【個】中学男子!E28)</f>
        <v/>
      </c>
      <c r="C16" s="92" t="str">
        <f>IF(B16="","",基本情報!$G$9)</f>
        <v/>
      </c>
      <c r="D16" s="73" t="str">
        <f>IF(【個】中学男子!H28="","",【個】中学男子!H28)</f>
        <v>　</v>
      </c>
      <c r="E16" s="96" t="str">
        <f>IF(【個】中学女子!D28="","",【個】中学女子!D28&amp;"　"&amp;【個】中学女子!E28)</f>
        <v/>
      </c>
      <c r="F16" s="92" t="str">
        <f>IF(E16="","",基本情報!$G$9)</f>
        <v/>
      </c>
      <c r="G16" s="73" t="str">
        <f>IF(【個】中学女子!H28="","",【個】中学女子!H28)</f>
        <v>　</v>
      </c>
      <c r="H16" s="96" t="str">
        <f>IF(【個】高校男子!D28="","",【個】高校男子!D28&amp;"　"&amp;【個】高校男子!E28)</f>
        <v/>
      </c>
      <c r="I16" s="92" t="str">
        <f>IF(H16="","",基本情報!$G$9)</f>
        <v/>
      </c>
      <c r="J16" s="73" t="str">
        <f>IF(【個】高校男子!H28="","",【個】高校男子!H28)</f>
        <v>　</v>
      </c>
      <c r="K16" s="96" t="str">
        <f>IF(【個】高校女子!D28="","",【個】高校女子!D28&amp;"　"&amp;【個】高校女子!E28)</f>
        <v/>
      </c>
      <c r="L16" s="92" t="str">
        <f>IF(K16="","",基本情報!$G$9)</f>
        <v/>
      </c>
      <c r="M16" s="73" t="str">
        <f>IF(【個】高校女子!H28="","",【個】高校女子!H28)</f>
        <v>　</v>
      </c>
    </row>
    <row r="17" spans="1:13">
      <c r="A17" s="70">
        <v>15</v>
      </c>
      <c r="B17" s="96" t="str">
        <f>IF(【個】中学男子!D29="","",【個】中学男子!D29&amp;"　"&amp;【個】中学男子!E29)</f>
        <v/>
      </c>
      <c r="C17" s="92" t="str">
        <f>IF(B17="","",基本情報!$G$9)</f>
        <v/>
      </c>
      <c r="D17" s="73" t="str">
        <f>IF(【個】中学男子!H29="","",【個】中学男子!H29)</f>
        <v>　</v>
      </c>
      <c r="E17" s="96" t="str">
        <f>IF(【個】中学女子!D29="","",【個】中学女子!D29&amp;"　"&amp;【個】中学女子!E29)</f>
        <v/>
      </c>
      <c r="F17" s="92" t="str">
        <f>IF(E17="","",基本情報!$G$9)</f>
        <v/>
      </c>
      <c r="G17" s="73" t="str">
        <f>IF(【個】中学女子!H29="","",【個】中学女子!H29)</f>
        <v>　</v>
      </c>
      <c r="H17" s="96" t="str">
        <f>IF(【個】高校男子!D29="","",【個】高校男子!D29&amp;"　"&amp;【個】高校男子!E29)</f>
        <v/>
      </c>
      <c r="I17" s="92" t="str">
        <f>IF(H17="","",基本情報!$G$9)</f>
        <v/>
      </c>
      <c r="J17" s="73" t="str">
        <f>IF(【個】高校男子!H29="","",【個】高校男子!H29)</f>
        <v>　</v>
      </c>
      <c r="K17" s="96" t="str">
        <f>IF(【個】高校女子!D29="","",【個】高校女子!D29&amp;"　"&amp;【個】高校女子!E29)</f>
        <v/>
      </c>
      <c r="L17" s="92" t="str">
        <f>IF(K17="","",基本情報!$G$9)</f>
        <v/>
      </c>
      <c r="M17" s="73" t="str">
        <f>IF(【個】高校女子!H29="","",【個】高校女子!H29)</f>
        <v>　</v>
      </c>
    </row>
    <row r="18" spans="1:13">
      <c r="A18" s="70">
        <v>16</v>
      </c>
      <c r="B18" s="96" t="str">
        <f>IF(【個】中学男子!D30="","",【個】中学男子!D30&amp;"　"&amp;【個】中学男子!E30)</f>
        <v/>
      </c>
      <c r="C18" s="92" t="str">
        <f>IF(B18="","",基本情報!$G$9)</f>
        <v/>
      </c>
      <c r="D18" s="73" t="str">
        <f>IF(【個】中学男子!H30="","",【個】中学男子!H30)</f>
        <v>　</v>
      </c>
      <c r="E18" s="96" t="str">
        <f>IF(【個】中学女子!D30="","",【個】中学女子!D30&amp;"　"&amp;【個】中学女子!E30)</f>
        <v/>
      </c>
      <c r="F18" s="92" t="str">
        <f>IF(E18="","",基本情報!$G$9)</f>
        <v/>
      </c>
      <c r="G18" s="73" t="str">
        <f>IF(【個】中学女子!H30="","",【個】中学女子!H30)</f>
        <v>　</v>
      </c>
      <c r="H18" s="96" t="str">
        <f>IF(【個】高校男子!D30="","",【個】高校男子!D30&amp;"　"&amp;【個】高校男子!E30)</f>
        <v/>
      </c>
      <c r="I18" s="92" t="str">
        <f>IF(H18="","",基本情報!$G$9)</f>
        <v/>
      </c>
      <c r="J18" s="73" t="str">
        <f>IF(【個】高校男子!H30="","",【個】高校男子!H30)</f>
        <v>　</v>
      </c>
      <c r="K18" s="96" t="str">
        <f>IF(【個】高校女子!D30="","",【個】高校女子!D30&amp;"　"&amp;【個】高校女子!E30)</f>
        <v/>
      </c>
      <c r="L18" s="92" t="str">
        <f>IF(K18="","",基本情報!$G$9)</f>
        <v/>
      </c>
      <c r="M18" s="73" t="str">
        <f>IF(【個】高校女子!H30="","",【個】高校女子!H30)</f>
        <v>　</v>
      </c>
    </row>
    <row r="19" spans="1:13">
      <c r="A19" s="70">
        <v>17</v>
      </c>
      <c r="B19" s="96" t="str">
        <f>IF(【個】中学男子!D31="","",【個】中学男子!D31&amp;"　"&amp;【個】中学男子!E31)</f>
        <v/>
      </c>
      <c r="C19" s="92" t="str">
        <f>IF(B19="","",基本情報!$G$9)</f>
        <v/>
      </c>
      <c r="D19" s="73" t="str">
        <f>IF(【個】中学男子!H31="","",【個】中学男子!H31)</f>
        <v>　</v>
      </c>
      <c r="E19" s="96" t="str">
        <f>IF(【個】中学女子!D31="","",【個】中学女子!D31&amp;"　"&amp;【個】中学女子!E31)</f>
        <v/>
      </c>
      <c r="F19" s="92" t="str">
        <f>IF(E19="","",基本情報!$G$9)</f>
        <v/>
      </c>
      <c r="G19" s="73" t="str">
        <f>IF(【個】中学女子!H31="","",【個】中学女子!H31)</f>
        <v>　</v>
      </c>
      <c r="H19" s="96" t="str">
        <f>IF(【個】高校男子!D31="","",【個】高校男子!D31&amp;"　"&amp;【個】高校男子!E31)</f>
        <v/>
      </c>
      <c r="I19" s="92" t="str">
        <f>IF(H19="","",基本情報!$G$9)</f>
        <v/>
      </c>
      <c r="J19" s="73" t="str">
        <f>IF(【個】高校男子!H31="","",【個】高校男子!H31)</f>
        <v>　</v>
      </c>
      <c r="K19" s="96" t="str">
        <f>IF(【個】高校女子!D31="","",【個】高校女子!D31&amp;"　"&amp;【個】高校女子!E31)</f>
        <v/>
      </c>
      <c r="L19" s="92" t="str">
        <f>IF(K19="","",基本情報!$G$9)</f>
        <v/>
      </c>
      <c r="M19" s="73" t="str">
        <f>IF(【個】高校女子!H31="","",【個】高校女子!H31)</f>
        <v>　</v>
      </c>
    </row>
    <row r="20" spans="1:13">
      <c r="A20" s="70">
        <v>18</v>
      </c>
      <c r="B20" s="96" t="str">
        <f>IF(【個】中学男子!D32="","",【個】中学男子!D32&amp;"　"&amp;【個】中学男子!E32)</f>
        <v/>
      </c>
      <c r="C20" s="92" t="str">
        <f>IF(B20="","",基本情報!$G$9)</f>
        <v/>
      </c>
      <c r="D20" s="73" t="str">
        <f>IF(【個】中学男子!H32="","",【個】中学男子!H32)</f>
        <v>　</v>
      </c>
      <c r="E20" s="96" t="str">
        <f>IF(【個】中学女子!D32="","",【個】中学女子!D32&amp;"　"&amp;【個】中学女子!E32)</f>
        <v/>
      </c>
      <c r="F20" s="92" t="str">
        <f>IF(E20="","",基本情報!$G$9)</f>
        <v/>
      </c>
      <c r="G20" s="73" t="str">
        <f>IF(【個】中学女子!H32="","",【個】中学女子!H32)</f>
        <v>　</v>
      </c>
      <c r="H20" s="96" t="str">
        <f>IF(【個】高校男子!D32="","",【個】高校男子!D32&amp;"　"&amp;【個】高校男子!E32)</f>
        <v/>
      </c>
      <c r="I20" s="92" t="str">
        <f>IF(H20="","",基本情報!$G$9)</f>
        <v/>
      </c>
      <c r="J20" s="73" t="str">
        <f>IF(【個】高校男子!H32="","",【個】高校男子!H32)</f>
        <v>　</v>
      </c>
      <c r="K20" s="96" t="str">
        <f>IF(【個】高校女子!D32="","",【個】高校女子!D32&amp;"　"&amp;【個】高校女子!E32)</f>
        <v/>
      </c>
      <c r="L20" s="92" t="str">
        <f>IF(K20="","",基本情報!$G$9)</f>
        <v/>
      </c>
      <c r="M20" s="73" t="str">
        <f>IF(【個】高校女子!H32="","",【個】高校女子!H32)</f>
        <v>　</v>
      </c>
    </row>
    <row r="21" spans="1:13">
      <c r="A21" s="70">
        <v>19</v>
      </c>
      <c r="B21" s="96" t="str">
        <f>IF(【個】中学男子!D33="","",【個】中学男子!D33&amp;"　"&amp;【個】中学男子!E33)</f>
        <v/>
      </c>
      <c r="C21" s="92" t="str">
        <f>IF(B21="","",基本情報!$G$9)</f>
        <v/>
      </c>
      <c r="D21" s="73" t="str">
        <f>IF(【個】中学男子!H33="","",【個】中学男子!H33)</f>
        <v>　</v>
      </c>
      <c r="E21" s="96" t="str">
        <f>IF(【個】中学女子!D33="","",【個】中学女子!D33&amp;"　"&amp;【個】中学女子!E33)</f>
        <v/>
      </c>
      <c r="F21" s="92" t="str">
        <f>IF(E21="","",基本情報!$G$9)</f>
        <v/>
      </c>
      <c r="G21" s="73" t="str">
        <f>IF(【個】中学女子!H33="","",【個】中学女子!H33)</f>
        <v>　</v>
      </c>
      <c r="H21" s="96" t="str">
        <f>IF(【個】高校男子!D33="","",【個】高校男子!D33&amp;"　"&amp;【個】高校男子!E33)</f>
        <v/>
      </c>
      <c r="I21" s="92" t="str">
        <f>IF(H21="","",基本情報!$G$9)</f>
        <v/>
      </c>
      <c r="J21" s="73" t="str">
        <f>IF(【個】高校男子!H33="","",【個】高校男子!H33)</f>
        <v>　</v>
      </c>
      <c r="K21" s="96" t="str">
        <f>IF(【個】高校女子!D33="","",【個】高校女子!D33&amp;"　"&amp;【個】高校女子!E33)</f>
        <v/>
      </c>
      <c r="L21" s="92" t="str">
        <f>IF(K21="","",基本情報!$G$9)</f>
        <v/>
      </c>
      <c r="M21" s="73" t="str">
        <f>IF(【個】高校女子!H33="","",【個】高校女子!H33)</f>
        <v>　</v>
      </c>
    </row>
    <row r="22" spans="1:13">
      <c r="A22" s="70">
        <v>20</v>
      </c>
      <c r="B22" s="96" t="str">
        <f>IF(【個】中学男子!D34="","",【個】中学男子!D34&amp;"　"&amp;【個】中学男子!E34)</f>
        <v/>
      </c>
      <c r="C22" s="92" t="str">
        <f>IF(B22="","",基本情報!$G$9)</f>
        <v/>
      </c>
      <c r="D22" s="73" t="str">
        <f>IF(【個】中学男子!H34="","",【個】中学男子!H34)</f>
        <v/>
      </c>
      <c r="E22" s="96" t="str">
        <f>IF(【個】中学女子!D34="","",【個】中学女子!D34&amp;"　"&amp;【個】中学女子!E34)</f>
        <v/>
      </c>
      <c r="F22" s="92" t="str">
        <f>IF(E22="","",基本情報!$G$9)</f>
        <v/>
      </c>
      <c r="G22" s="73" t="str">
        <f>IF(【個】中学女子!H34="","",【個】中学女子!H34)</f>
        <v/>
      </c>
      <c r="H22" s="96" t="str">
        <f>IF(【個】高校男子!D34="","",【個】高校男子!D34&amp;"　"&amp;【個】高校男子!E34)</f>
        <v/>
      </c>
      <c r="I22" s="92" t="str">
        <f>IF(H22="","",基本情報!$G$9)</f>
        <v/>
      </c>
      <c r="J22" s="73" t="str">
        <f>IF(【個】高校男子!H34="","",【個】高校男子!H34)</f>
        <v/>
      </c>
      <c r="K22" s="96" t="str">
        <f>IF(【個】高校女子!D34="","",【個】高校女子!D34&amp;"　"&amp;【個】高校女子!E34)</f>
        <v/>
      </c>
      <c r="L22" s="92" t="str">
        <f>IF(K22="","",基本情報!$G$9)</f>
        <v/>
      </c>
      <c r="M22" s="73" t="str">
        <f>IF(【個】高校女子!H34="","",【個】高校女子!H34)</f>
        <v/>
      </c>
    </row>
    <row r="23" spans="1:13">
      <c r="D23" s="68"/>
      <c r="G23" s="68"/>
      <c r="J23" s="68"/>
      <c r="M23" s="68"/>
    </row>
    <row r="24" spans="1:13">
      <c r="A24" s="70"/>
      <c r="B24" s="74" t="s">
        <v>218</v>
      </c>
      <c r="C24" s="74"/>
      <c r="D24" s="74"/>
      <c r="E24" s="74" t="s">
        <v>219</v>
      </c>
      <c r="F24" s="74"/>
      <c r="G24" s="74"/>
      <c r="H24" s="74" t="s">
        <v>220</v>
      </c>
      <c r="I24" s="74"/>
      <c r="J24" s="74"/>
      <c r="K24" s="74" t="s">
        <v>221</v>
      </c>
      <c r="L24" s="74"/>
      <c r="M24" s="74"/>
    </row>
    <row r="25" spans="1:13">
      <c r="A25" s="70">
        <v>1</v>
      </c>
      <c r="B25" s="96" t="str">
        <f>IF(【個】一般男子A!D15="","",【個】一般男子A!D15&amp;"　"&amp;【個】一般男子A!E15)</f>
        <v/>
      </c>
      <c r="C25" s="92" t="str">
        <f>IF(B25="","",基本情報!$G$9)</f>
        <v/>
      </c>
      <c r="D25" s="73" t="str">
        <f>IF(【個】一般男子A!H15="","",【個】一般男子A!H15)</f>
        <v/>
      </c>
      <c r="E25" s="96" t="str">
        <f>IF(【個】一般男子A!D30="","",【個】一般男子A!D30&amp;"　"&amp;【個】一般男子A!E30)</f>
        <v/>
      </c>
      <c r="F25" s="92" t="str">
        <f>IF(E25="","",基本情報!$G$9)</f>
        <v/>
      </c>
      <c r="G25" s="73" t="str">
        <f>IF(【個】一般男子A!H30="","",【個】一般男子A!H30)</f>
        <v/>
      </c>
      <c r="H25" s="96" t="str">
        <f>IF(【個】一般男子B!D15="","",【個】一般男子B!D15&amp;"　"&amp;【個】一般男子B!E15)</f>
        <v/>
      </c>
      <c r="I25" s="92" t="str">
        <f>IF(H25="","",基本情報!$G$9)</f>
        <v/>
      </c>
      <c r="J25" s="73" t="str">
        <f>IF(【個】一般男子B!H15="","",【個】一般男子B!H15)</f>
        <v/>
      </c>
      <c r="K25" s="96" t="str">
        <f>IF(【個】一般男子B!D30="","",【個】一般男子B!D30&amp;"　"&amp;【個】一般男子B!E30)</f>
        <v/>
      </c>
      <c r="L25" s="92" t="str">
        <f>IF(K25="","",基本情報!$G$9)</f>
        <v/>
      </c>
      <c r="M25" s="73" t="str">
        <f>IF(【個】一般男子B!H30="","",【個】一般男子B!H30)</f>
        <v/>
      </c>
    </row>
    <row r="26" spans="1:13">
      <c r="A26" s="70">
        <v>2</v>
      </c>
      <c r="B26" s="96" t="str">
        <f>IF(【個】一般男子A!D16="","",【個】一般男子A!D16&amp;"　"&amp;【個】一般男子A!E16)</f>
        <v/>
      </c>
      <c r="C26" s="92" t="str">
        <f>IF(B26="","",基本情報!$G$9)</f>
        <v/>
      </c>
      <c r="D26" s="73" t="str">
        <f>IF(【個】一般男子A!H16="","",【個】一般男子A!H16)</f>
        <v/>
      </c>
      <c r="E26" s="96" t="str">
        <f>IF(【個】一般男子A!D31="","",【個】一般男子A!D31&amp;"　"&amp;【個】一般男子A!E31)</f>
        <v/>
      </c>
      <c r="F26" s="92" t="str">
        <f>IF(E26="","",基本情報!$G$9)</f>
        <v/>
      </c>
      <c r="G26" s="73" t="str">
        <f>IF(【個】一般男子A!H31="","",【個】一般男子A!H31)</f>
        <v/>
      </c>
      <c r="H26" s="96" t="str">
        <f>IF(【個】一般男子B!D16="","",【個】一般男子B!D16&amp;"　"&amp;【個】一般男子B!E16)</f>
        <v/>
      </c>
      <c r="I26" s="92" t="str">
        <f>IF(H26="","",基本情報!$G$9)</f>
        <v/>
      </c>
      <c r="J26" s="73" t="str">
        <f>IF(【個】一般男子B!H16="","",【個】一般男子B!H16)</f>
        <v/>
      </c>
      <c r="K26" s="96" t="str">
        <f>IF(【個】一般男子B!D31="","",【個】一般男子B!D31&amp;"　"&amp;【個】一般男子B!E31)</f>
        <v/>
      </c>
      <c r="L26" s="92" t="str">
        <f>IF(K26="","",基本情報!$G$9)</f>
        <v/>
      </c>
      <c r="M26" s="73" t="str">
        <f>IF(【個】一般男子B!H31="","",【個】一般男子B!H31)</f>
        <v/>
      </c>
    </row>
    <row r="27" spans="1:13">
      <c r="A27" s="70">
        <v>3</v>
      </c>
      <c r="B27" s="96" t="str">
        <f>IF(【個】一般男子A!D17="","",【個】一般男子A!D17&amp;"　"&amp;【個】一般男子A!E17)</f>
        <v/>
      </c>
      <c r="C27" s="92" t="str">
        <f>IF(B27="","",基本情報!$G$9)</f>
        <v/>
      </c>
      <c r="D27" s="73" t="str">
        <f>IF(【個】一般男子A!H17="","",【個】一般男子A!H17)</f>
        <v/>
      </c>
      <c r="E27" s="96" t="str">
        <f>IF(【個】一般男子A!D32="","",【個】一般男子A!D32&amp;"　"&amp;【個】一般男子A!E32)</f>
        <v/>
      </c>
      <c r="F27" s="92" t="str">
        <f>IF(E27="","",基本情報!$G$9)</f>
        <v/>
      </c>
      <c r="G27" s="73" t="str">
        <f>IF(【個】一般男子A!H32="","",【個】一般男子A!H32)</f>
        <v/>
      </c>
      <c r="H27" s="96" t="str">
        <f>IF(【個】一般男子B!D17="","",【個】一般男子B!D17&amp;"　"&amp;【個】一般男子B!E17)</f>
        <v/>
      </c>
      <c r="I27" s="92" t="str">
        <f>IF(H27="","",基本情報!$G$9)</f>
        <v/>
      </c>
      <c r="J27" s="73" t="str">
        <f>IF(【個】一般男子B!H17="","",【個】一般男子B!H17)</f>
        <v/>
      </c>
      <c r="K27" s="96" t="str">
        <f>IF(【個】一般男子B!D32="","",【個】一般男子B!D32&amp;"　"&amp;【個】一般男子B!E32)</f>
        <v/>
      </c>
      <c r="L27" s="92" t="str">
        <f>IF(K27="","",基本情報!$G$9)</f>
        <v/>
      </c>
      <c r="M27" s="73" t="str">
        <f>IF(【個】一般男子B!H32="","",【個】一般男子B!H32)</f>
        <v/>
      </c>
    </row>
    <row r="28" spans="1:13">
      <c r="A28" s="70">
        <v>4</v>
      </c>
      <c r="B28" s="96" t="str">
        <f>IF(【個】一般男子A!D18="","",【個】一般男子A!D18&amp;"　"&amp;【個】一般男子A!E18)</f>
        <v/>
      </c>
      <c r="C28" s="92" t="str">
        <f>IF(B28="","",基本情報!$G$9)</f>
        <v/>
      </c>
      <c r="D28" s="73" t="str">
        <f>IF(【個】一般男子A!H18="","",【個】一般男子A!H18)</f>
        <v>　</v>
      </c>
      <c r="E28" s="96" t="str">
        <f>IF(【個】一般男子A!D33="","",【個】一般男子A!D33&amp;"　"&amp;【個】一般男子A!E33)</f>
        <v/>
      </c>
      <c r="F28" s="92" t="str">
        <f>IF(E28="","",基本情報!$G$9)</f>
        <v/>
      </c>
      <c r="G28" s="73" t="str">
        <f>IF(【個】一般男子A!H33="","",【個】一般男子A!H33)</f>
        <v/>
      </c>
      <c r="H28" s="96" t="str">
        <f>IF(【個】一般男子B!D18="","",【個】一般男子B!D18&amp;"　"&amp;【個】一般男子B!E18)</f>
        <v/>
      </c>
      <c r="I28" s="92" t="str">
        <f>IF(H28="","",基本情報!$G$9)</f>
        <v/>
      </c>
      <c r="J28" s="73" t="str">
        <f>IF(【個】一般男子B!H18="","",【個】一般男子B!H18)</f>
        <v/>
      </c>
      <c r="K28" s="96" t="str">
        <f>IF(【個】一般男子B!D33="","",【個】一般男子B!D33&amp;"　"&amp;【個】一般男子B!E33)</f>
        <v/>
      </c>
      <c r="L28" s="92" t="str">
        <f>IF(K28="","",基本情報!$G$9)</f>
        <v/>
      </c>
      <c r="M28" s="73" t="str">
        <f>IF(【個】一般男子B!H33="","",【個】一般男子B!H33)</f>
        <v>　</v>
      </c>
    </row>
    <row r="29" spans="1:13">
      <c r="A29" s="70">
        <v>5</v>
      </c>
      <c r="B29" s="96" t="str">
        <f>IF(【個】一般男子A!D19="","",【個】一般男子A!D19&amp;"　"&amp;【個】一般男子A!E19)</f>
        <v/>
      </c>
      <c r="C29" s="92" t="str">
        <f>IF(B29="","",基本情報!$G$9)</f>
        <v/>
      </c>
      <c r="D29" s="73" t="str">
        <f>IF(【個】一般男子A!H19="","",【個】一般男子A!H19)</f>
        <v/>
      </c>
      <c r="E29" s="96" t="str">
        <f>IF(【個】一般男子A!D34="","",【個】一般男子A!D34&amp;"　"&amp;【個】一般男子A!E34)</f>
        <v/>
      </c>
      <c r="F29" s="92" t="str">
        <f>IF(E29="","",基本情報!$G$9)</f>
        <v/>
      </c>
      <c r="G29" s="73" t="str">
        <f>IF(【個】一般男子A!H34="","",【個】一般男子A!H34)</f>
        <v/>
      </c>
      <c r="H29" s="96" t="str">
        <f>IF(【個】一般男子B!D19="","",【個】一般男子B!D19&amp;"　"&amp;【個】一般男子B!E19)</f>
        <v/>
      </c>
      <c r="I29" s="92" t="str">
        <f>IF(H29="","",基本情報!$G$9)</f>
        <v/>
      </c>
      <c r="J29" s="73" t="str">
        <f>IF(【個】一般男子B!H19="","",【個】一般男子B!H19)</f>
        <v/>
      </c>
      <c r="K29" s="96" t="str">
        <f>IF(【個】一般男子B!D34="","",【個】一般男子B!D34&amp;"　"&amp;【個】一般男子B!E34)</f>
        <v/>
      </c>
      <c r="L29" s="92" t="str">
        <f>IF(K29="","",基本情報!$G$9)</f>
        <v/>
      </c>
      <c r="M29" s="73" t="str">
        <f>IF(【個】一般男子B!H34="","",【個】一般男子B!H34)</f>
        <v/>
      </c>
    </row>
    <row r="30" spans="1:13">
      <c r="A30" s="70">
        <v>6</v>
      </c>
      <c r="B30" s="96" t="str">
        <f>IF(【個】一般男子A!D20="","",【個】一般男子A!D20&amp;"　"&amp;【個】一般男子A!E20)</f>
        <v/>
      </c>
      <c r="C30" s="92" t="str">
        <f>IF(B30="","",基本情報!$G$9)</f>
        <v/>
      </c>
      <c r="D30" s="73" t="str">
        <f>IF(【個】一般男子A!H20="","",【個】一般男子A!H20)</f>
        <v/>
      </c>
      <c r="E30" s="96" t="str">
        <f>IF(【個】一般男子A!D35="","",【個】一般男子A!D35&amp;"　"&amp;【個】一般男子A!E35)</f>
        <v/>
      </c>
      <c r="F30" s="92" t="str">
        <f>IF(E30="","",基本情報!$G$9)</f>
        <v/>
      </c>
      <c r="G30" s="73" t="str">
        <f>IF(【個】一般男子A!H35="","",【個】一般男子A!H35)</f>
        <v/>
      </c>
      <c r="H30" s="96" t="str">
        <f>IF(【個】一般男子B!D20="","",【個】一般男子B!D20&amp;"　"&amp;【個】一般男子B!E20)</f>
        <v/>
      </c>
      <c r="I30" s="92" t="str">
        <f>IF(H30="","",基本情報!$G$9)</f>
        <v/>
      </c>
      <c r="J30" s="73" t="str">
        <f>IF(【個】一般男子B!H20="","",【個】一般男子B!H20)</f>
        <v/>
      </c>
      <c r="K30" s="96" t="str">
        <f>IF(【個】一般男子B!D35="","",【個】一般男子B!D35&amp;"　"&amp;【個】一般男子B!E35)</f>
        <v/>
      </c>
      <c r="L30" s="92" t="str">
        <f>IF(K30="","",基本情報!$G$9)</f>
        <v/>
      </c>
      <c r="M30" s="73" t="str">
        <f>IF(【個】一般男子B!H35="","",【個】一般男子B!H35)</f>
        <v>　</v>
      </c>
    </row>
    <row r="31" spans="1:13">
      <c r="A31" s="70">
        <v>7</v>
      </c>
      <c r="B31" s="96" t="str">
        <f>IF(【個】一般男子A!D21="","",【個】一般男子A!D21&amp;"　"&amp;【個】一般男子A!E21)</f>
        <v/>
      </c>
      <c r="C31" s="92" t="str">
        <f>IF(B31="","",基本情報!$G$9)</f>
        <v/>
      </c>
      <c r="D31" s="73" t="str">
        <f>IF(【個】一般男子A!H21="","",【個】一般男子A!H21)</f>
        <v/>
      </c>
      <c r="E31" s="96" t="str">
        <f>IF(【個】一般男子A!D36="","",【個】一般男子A!D36&amp;"　"&amp;【個】一般男子A!E36)</f>
        <v/>
      </c>
      <c r="F31" s="92" t="str">
        <f>IF(E31="","",基本情報!$G$9)</f>
        <v/>
      </c>
      <c r="G31" s="73" t="str">
        <f>IF(【個】一般男子A!H36="","",【個】一般男子A!H36)</f>
        <v/>
      </c>
      <c r="H31" s="96" t="str">
        <f>IF(【個】一般男子B!D21="","",【個】一般男子B!D21&amp;"　"&amp;【個】一般男子B!E21)</f>
        <v/>
      </c>
      <c r="I31" s="92" t="str">
        <f>IF(H31="","",基本情報!$G$9)</f>
        <v/>
      </c>
      <c r="J31" s="73" t="str">
        <f>IF(【個】一般男子B!H21="","",【個】一般男子B!H21)</f>
        <v/>
      </c>
      <c r="K31" s="96" t="str">
        <f>IF(【個】一般男子B!D36="","",【個】一般男子B!D36&amp;"　"&amp;【個】一般男子B!E36)</f>
        <v/>
      </c>
      <c r="L31" s="92" t="str">
        <f>IF(K31="","",基本情報!$G$9)</f>
        <v/>
      </c>
      <c r="M31" s="73" t="str">
        <f>IF(【個】一般男子B!H36="","",【個】一般男子B!H36)</f>
        <v>　</v>
      </c>
    </row>
    <row r="32" spans="1:13">
      <c r="A32" s="70">
        <v>8</v>
      </c>
      <c r="B32" s="96" t="str">
        <f>IF(【個】一般男子A!D22="","",【個】一般男子A!D22&amp;"　"&amp;【個】一般男子A!E22)</f>
        <v/>
      </c>
      <c r="C32" s="92" t="str">
        <f>IF(B32="","",基本情報!$G$9)</f>
        <v/>
      </c>
      <c r="D32" s="73" t="str">
        <f>IF(【個】一般男子A!H22="","",【個】一般男子A!H22)</f>
        <v/>
      </c>
      <c r="E32" s="96" t="str">
        <f>IF(【個】一般男子A!D37="","",【個】一般男子A!D37&amp;"　"&amp;【個】一般男子A!E37)</f>
        <v/>
      </c>
      <c r="F32" s="92" t="str">
        <f>IF(E32="","",基本情報!$G$9)</f>
        <v/>
      </c>
      <c r="G32" s="73" t="str">
        <f>IF(【個】一般男子A!H37="","",【個】一般男子A!H37)</f>
        <v/>
      </c>
      <c r="H32" s="96" t="str">
        <f>IF(【個】一般男子B!D22="","",【個】一般男子B!D22&amp;"　"&amp;【個】一般男子B!E22)</f>
        <v/>
      </c>
      <c r="I32" s="92" t="str">
        <f>IF(H32="","",基本情報!$G$9)</f>
        <v/>
      </c>
      <c r="J32" s="73" t="str">
        <f>IF(【個】一般男子B!H22="","",【個】一般男子B!H22)</f>
        <v/>
      </c>
      <c r="K32" s="96" t="str">
        <f>IF(【個】一般男子B!D37="","",【個】一般男子B!D37&amp;"　"&amp;【個】一般男子B!E37)</f>
        <v/>
      </c>
      <c r="L32" s="92" t="str">
        <f>IF(K32="","",基本情報!$G$9)</f>
        <v/>
      </c>
      <c r="M32" s="73" t="str">
        <f>IF(【個】一般男子B!H37="","",【個】一般男子B!H37)</f>
        <v>　</v>
      </c>
    </row>
    <row r="33" spans="1:13">
      <c r="A33" s="70">
        <v>9</v>
      </c>
      <c r="B33" s="96" t="str">
        <f>IF(【個】一般男子A!D23="","",【個】一般男子A!D23&amp;"　"&amp;【個】一般男子A!E23)</f>
        <v/>
      </c>
      <c r="C33" s="92" t="str">
        <f>IF(B33="","",基本情報!$G$9)</f>
        <v/>
      </c>
      <c r="D33" s="73" t="str">
        <f>IF(【個】一般男子A!H23="","",【個】一般男子A!H23)</f>
        <v/>
      </c>
      <c r="E33" s="96" t="str">
        <f>IF(【個】一般男子A!D38="","",【個】一般男子A!D38&amp;"　"&amp;【個】一般男子A!E38)</f>
        <v/>
      </c>
      <c r="F33" s="92" t="str">
        <f>IF(E33="","",基本情報!$G$9)</f>
        <v/>
      </c>
      <c r="G33" s="73" t="str">
        <f>IF(【個】一般男子A!H38="","",【個】一般男子A!H38)</f>
        <v/>
      </c>
      <c r="H33" s="96" t="str">
        <f>IF(【個】一般男子B!D23="","",【個】一般男子B!D23&amp;"　"&amp;【個】一般男子B!E23)</f>
        <v/>
      </c>
      <c r="I33" s="92" t="str">
        <f>IF(H33="","",基本情報!$G$9)</f>
        <v/>
      </c>
      <c r="J33" s="73" t="str">
        <f>IF(【個】一般男子B!H23="","",【個】一般男子B!H23)</f>
        <v/>
      </c>
      <c r="K33" s="96" t="str">
        <f>IF(【個】一般男子B!D38="","",【個】一般男子B!D38&amp;"　"&amp;【個】一般男子B!E38)</f>
        <v/>
      </c>
      <c r="L33" s="92" t="str">
        <f>IF(K33="","",基本情報!$G$9)</f>
        <v/>
      </c>
      <c r="M33" s="73" t="str">
        <f>IF(【個】一般男子B!H38="","",【個】一般男子B!H38)</f>
        <v>　</v>
      </c>
    </row>
    <row r="34" spans="1:13">
      <c r="A34" s="70">
        <v>10</v>
      </c>
      <c r="B34" s="96" t="str">
        <f>IF(【個】一般男子A!D24="","",【個】一般男子A!D24&amp;"　"&amp;【個】一般男子A!E24)</f>
        <v/>
      </c>
      <c r="C34" s="92" t="str">
        <f>IF(B34="","",基本情報!$G$9)</f>
        <v/>
      </c>
      <c r="D34" s="73" t="str">
        <f>IF(【個】一般男子A!H24="","",【個】一般男子A!H24)</f>
        <v/>
      </c>
      <c r="E34" s="96" t="str">
        <f>IF(【個】一般男子A!D39="","",【個】一般男子A!D39&amp;"　"&amp;【個】一般男子A!E39)</f>
        <v/>
      </c>
      <c r="F34" s="92" t="str">
        <f>IF(E34="","",基本情報!$G$9)</f>
        <v/>
      </c>
      <c r="G34" s="73" t="str">
        <f>IF(【個】一般男子A!H39="","",【個】一般男子A!H39)</f>
        <v/>
      </c>
      <c r="H34" s="96" t="str">
        <f>IF(【個】一般男子B!D24="","",【個】一般男子B!D24&amp;"　"&amp;【個】一般男子B!E24)</f>
        <v/>
      </c>
      <c r="I34" s="92" t="str">
        <f>IF(H34="","",基本情報!$G$9)</f>
        <v/>
      </c>
      <c r="J34" s="73" t="str">
        <f>IF(【個】一般男子B!H24="","",【個】一般男子B!H24)</f>
        <v/>
      </c>
      <c r="K34" s="96" t="str">
        <f>IF(【個】一般男子B!D39="","",【個】一般男子B!D39&amp;"　"&amp;【個】一般男子B!E39)</f>
        <v/>
      </c>
      <c r="L34" s="92" t="str">
        <f>IF(K34="","",基本情報!$G$9)</f>
        <v/>
      </c>
      <c r="M34" s="73" t="str">
        <f>IF(【個】一般男子B!H39="","",【個】一般男子B!H39)</f>
        <v/>
      </c>
    </row>
    <row r="35" spans="1:13">
      <c r="D35" s="68"/>
      <c r="G35" s="68"/>
      <c r="J35" s="68"/>
      <c r="M35" s="68"/>
    </row>
    <row r="36" spans="1:13">
      <c r="A36" s="70"/>
      <c r="B36" s="76" t="s">
        <v>224</v>
      </c>
      <c r="C36" s="76"/>
      <c r="D36" s="76"/>
      <c r="E36" s="76" t="s">
        <v>225</v>
      </c>
      <c r="F36" s="76"/>
      <c r="G36" s="76"/>
      <c r="H36" s="77" t="s">
        <v>226</v>
      </c>
      <c r="I36" s="77"/>
      <c r="J36" s="77"/>
      <c r="K36" s="77" t="s">
        <v>227</v>
      </c>
      <c r="L36" s="77"/>
      <c r="M36" s="77"/>
    </row>
    <row r="37" spans="1:13">
      <c r="A37" s="70">
        <v>1</v>
      </c>
      <c r="B37" s="96" t="str">
        <f>IF(【個】一般女子!D15="","",【個】一般女子!D15&amp;"　"&amp;【個】一般女子!E15)</f>
        <v/>
      </c>
      <c r="C37" s="92" t="str">
        <f>IF(B37="","",基本情報!$G$9)</f>
        <v/>
      </c>
      <c r="D37" s="73" t="str">
        <f>IF(【個】一般女子!H15="","",【個】一般女子!H15)</f>
        <v/>
      </c>
      <c r="E37" s="96" t="str">
        <f>IF(【個】一般女子!D30="","",【個】一般女子!D30&amp;"　"&amp;【個】一般女子!E30)</f>
        <v/>
      </c>
      <c r="F37" s="92" t="str">
        <f>IF(E37="","",基本情報!$G$9)</f>
        <v/>
      </c>
      <c r="G37" s="73" t="str">
        <f>IF(【個】一般女子!H30="","",【個】一般女子!H30)</f>
        <v/>
      </c>
      <c r="H37" s="96" t="str">
        <f>IF(審判・役員!D13="","",審判・役員!D13&amp;"　"&amp;審判・役員!E13)</f>
        <v/>
      </c>
      <c r="I37" s="92" t="str">
        <f>IF(H37="","",基本情報!$G$9)</f>
        <v/>
      </c>
      <c r="J37" s="73" t="str">
        <f>IF(審判・役員!F13="","",審判・役員!F13&amp;審判・役員!G13)</f>
        <v/>
      </c>
      <c r="K37" s="91" t="str">
        <f>IF(審判・役員!D22="","",審判・役員!D22&amp;"　"&amp;審判・役員!E22)</f>
        <v/>
      </c>
      <c r="L37" s="93" t="str">
        <f>IF(審判・役員!F22="","",審判・役員!F22)</f>
        <v/>
      </c>
      <c r="M37" s="72"/>
    </row>
    <row r="38" spans="1:13">
      <c r="A38" s="70">
        <v>2</v>
      </c>
      <c r="B38" s="96" t="str">
        <f>IF(【個】一般女子!D16="","",【個】一般女子!D16&amp;"　"&amp;【個】一般女子!E16)</f>
        <v/>
      </c>
      <c r="C38" s="92" t="str">
        <f>IF(B38="","",基本情報!$G$9)</f>
        <v/>
      </c>
      <c r="D38" s="73" t="str">
        <f>IF(【個】一般女子!H16="","",【個】一般女子!H16)</f>
        <v/>
      </c>
      <c r="E38" s="96" t="str">
        <f>IF(【個】一般女子!D31="","",【個】一般女子!D31&amp;"　"&amp;【個】一般女子!E31)</f>
        <v/>
      </c>
      <c r="F38" s="92" t="str">
        <f>IF(E38="","",基本情報!$G$9)</f>
        <v/>
      </c>
      <c r="G38" s="73" t="str">
        <f>IF(【個】一般女子!H31="","",【個】一般女子!H31)</f>
        <v/>
      </c>
      <c r="H38" s="96" t="str">
        <f>IF(審判・役員!D14="","",審判・役員!D14&amp;"　"&amp;審判・役員!E14)</f>
        <v/>
      </c>
      <c r="I38" s="92" t="str">
        <f>IF(H38="","",基本情報!$G$9)</f>
        <v/>
      </c>
      <c r="J38" s="73" t="str">
        <f>IF(審判・役員!F14="","",審判・役員!F14&amp;審判・役員!G14)</f>
        <v/>
      </c>
      <c r="K38" s="91" t="str">
        <f>IF(審判・役員!D23="","",審判・役員!D23&amp;"　"&amp;審判・役員!E23)</f>
        <v/>
      </c>
      <c r="L38" s="93" t="str">
        <f>IF(審判・役員!F23="","",審判・役員!F23)</f>
        <v/>
      </c>
      <c r="M38" s="72"/>
    </row>
    <row r="39" spans="1:13">
      <c r="A39" s="70">
        <v>3</v>
      </c>
      <c r="B39" s="96" t="str">
        <f>IF(【個】一般女子!D17="","",【個】一般女子!D17&amp;"　"&amp;【個】一般女子!E17)</f>
        <v/>
      </c>
      <c r="C39" s="92" t="str">
        <f>IF(B39="","",基本情報!$G$9)</f>
        <v/>
      </c>
      <c r="D39" s="73" t="str">
        <f>IF(【個】一般女子!H17="","",【個】一般女子!H17)</f>
        <v/>
      </c>
      <c r="E39" s="96" t="str">
        <f>IF(【個】一般女子!D32="","",【個】一般女子!D32&amp;"　"&amp;【個】一般女子!E32)</f>
        <v/>
      </c>
      <c r="F39" s="92" t="str">
        <f>IF(E39="","",基本情報!$G$9)</f>
        <v/>
      </c>
      <c r="G39" s="73" t="str">
        <f>IF(【個】一般女子!H32="","",【個】一般女子!H32)</f>
        <v/>
      </c>
      <c r="H39" s="96" t="str">
        <f>IF(審判・役員!D15="","",審判・役員!D15&amp;"　"&amp;審判・役員!E15)</f>
        <v/>
      </c>
      <c r="I39" s="92" t="str">
        <f>IF(H39="","",基本情報!$G$9)</f>
        <v/>
      </c>
      <c r="J39" s="73" t="str">
        <f>IF(審判・役員!F15="","",審判・役員!F15&amp;審判・役員!G15)</f>
        <v/>
      </c>
      <c r="K39" s="91" t="str">
        <f>IF(審判・役員!D24="","",審判・役員!D24&amp;"　"&amp;審判・役員!E24)</f>
        <v/>
      </c>
      <c r="L39" s="93" t="str">
        <f>IF(審判・役員!F24="","",審判・役員!F24)</f>
        <v/>
      </c>
      <c r="M39" s="72"/>
    </row>
    <row r="40" spans="1:13">
      <c r="A40" s="70">
        <v>4</v>
      </c>
      <c r="B40" s="96" t="str">
        <f>IF(【個】一般女子!D18="","",【個】一般女子!D18&amp;"　"&amp;【個】一般女子!E18)</f>
        <v/>
      </c>
      <c r="C40" s="92" t="str">
        <f>IF(B40="","",基本情報!$G$9)</f>
        <v/>
      </c>
      <c r="D40" s="73" t="str">
        <f>IF(【個】一般女子!H18="","",【個】一般女子!H18)</f>
        <v>　</v>
      </c>
      <c r="E40" s="96" t="str">
        <f>IF(【個】一般女子!D33="","",【個】一般女子!D33&amp;"　"&amp;【個】一般女子!E33)</f>
        <v/>
      </c>
      <c r="F40" s="92" t="str">
        <f>IF(E40="","",基本情報!$G$9)</f>
        <v/>
      </c>
      <c r="G40" s="73" t="str">
        <f>IF(【個】一般女子!H33="","",【個】一般女子!H33)</f>
        <v>　</v>
      </c>
      <c r="H40" s="96" t="str">
        <f>IF(審判・役員!D16="","",審判・役員!D16&amp;"　"&amp;審判・役員!E16)</f>
        <v/>
      </c>
      <c r="I40" s="92" t="str">
        <f>IF(H40="","",基本情報!$G$9)</f>
        <v/>
      </c>
      <c r="J40" s="73" t="str">
        <f>IF(審判・役員!F16="","",審判・役員!F16&amp;審判・役員!G16)</f>
        <v/>
      </c>
      <c r="K40" s="91" t="str">
        <f>IF(審判・役員!D25="","",審判・役員!D25&amp;"　"&amp;審判・役員!E25)</f>
        <v/>
      </c>
      <c r="L40" s="93" t="str">
        <f>IF(審判・役員!F25="","",審判・役員!F25)</f>
        <v/>
      </c>
      <c r="M40" s="72"/>
    </row>
    <row r="41" spans="1:13">
      <c r="A41" s="70">
        <v>5</v>
      </c>
      <c r="B41" s="96" t="str">
        <f>IF(【個】一般女子!D19="","",【個】一般女子!D19&amp;"　"&amp;【個】一般女子!E19)</f>
        <v/>
      </c>
      <c r="C41" s="92" t="str">
        <f>IF(B41="","",基本情報!$G$9)</f>
        <v/>
      </c>
      <c r="D41" s="73" t="str">
        <f>IF(【個】一般女子!H19="","",【個】一般女子!H19)</f>
        <v/>
      </c>
      <c r="E41" s="96" t="str">
        <f>IF(【個】一般女子!D34="","",【個】一般女子!D34&amp;"　"&amp;【個】一般女子!E34)</f>
        <v/>
      </c>
      <c r="F41" s="92" t="str">
        <f>IF(E41="","",基本情報!$G$9)</f>
        <v/>
      </c>
      <c r="G41" s="73" t="str">
        <f>IF(【個】一般女子!H34="","",【個】一般女子!H34)</f>
        <v/>
      </c>
      <c r="H41" s="96" t="str">
        <f>IF(審判・役員!D17="","",審判・役員!D17&amp;"　"&amp;審判・役員!E17)</f>
        <v/>
      </c>
      <c r="I41" s="92" t="str">
        <f>IF(H41="","",基本情報!$G$9)</f>
        <v/>
      </c>
      <c r="J41" s="73" t="str">
        <f>IF(審判・役員!F17="","",審判・役員!F17&amp;審判・役員!G17)</f>
        <v/>
      </c>
      <c r="K41" s="91" t="str">
        <f>IF(審判・役員!D26="","",審判・役員!D26&amp;"　"&amp;審判・役員!E26)</f>
        <v/>
      </c>
      <c r="L41" s="93" t="str">
        <f>IF(審判・役員!F26="","",審判・役員!F26)</f>
        <v/>
      </c>
      <c r="M41" s="72"/>
    </row>
    <row r="42" spans="1:13">
      <c r="A42" s="70">
        <v>6</v>
      </c>
      <c r="B42" s="96" t="str">
        <f>IF(【個】一般女子!D20="","",【個】一般女子!D20&amp;"　"&amp;【個】一般女子!E20)</f>
        <v/>
      </c>
      <c r="C42" s="92" t="str">
        <f>IF(B42="","",基本情報!$G$9)</f>
        <v/>
      </c>
      <c r="D42" s="73" t="str">
        <f>IF(【個】一般女子!H20="","",【個】一般女子!H20)</f>
        <v/>
      </c>
      <c r="E42" s="96" t="str">
        <f>IF(【個】一般女子!D35="","",【個】一般女子!D35&amp;"　"&amp;【個】一般女子!E35)</f>
        <v/>
      </c>
      <c r="F42" s="92" t="str">
        <f>IF(E42="","",基本情報!$G$9)</f>
        <v/>
      </c>
      <c r="G42" s="73" t="str">
        <f>IF(【個】一般女子!H35="","",【個】一般女子!H35)</f>
        <v/>
      </c>
      <c r="H42" s="96" t="str">
        <f>IF(審判・役員!D18="","",審判・役員!D18&amp;"　"&amp;審判・役員!E18)</f>
        <v/>
      </c>
      <c r="I42" s="92" t="str">
        <f>IF(H42="","",基本情報!$G$9)</f>
        <v/>
      </c>
      <c r="J42" s="73" t="str">
        <f>IF(審判・役員!F18="","",審判・役員!F18&amp;審判・役員!G18)</f>
        <v/>
      </c>
      <c r="K42" s="78"/>
      <c r="L42" s="79"/>
      <c r="M42" s="80"/>
    </row>
    <row r="43" spans="1:13">
      <c r="A43" s="70">
        <v>7</v>
      </c>
      <c r="B43" s="96" t="str">
        <f>IF(【個】一般女子!D21="","",【個】一般女子!D21&amp;"　"&amp;【個】一般女子!E21)</f>
        <v/>
      </c>
      <c r="C43" s="92" t="str">
        <f>IF(B43="","",基本情報!$G$9)</f>
        <v/>
      </c>
      <c r="D43" s="73" t="str">
        <f>IF(【個】一般女子!H21="","",【個】一般女子!H21)</f>
        <v/>
      </c>
      <c r="E43" s="96" t="str">
        <f>IF(【個】一般女子!D36="","",【個】一般女子!D36&amp;"　"&amp;【個】一般女子!E36)</f>
        <v/>
      </c>
      <c r="F43" s="92" t="str">
        <f>IF(E43="","",基本情報!$G$9)</f>
        <v/>
      </c>
      <c r="G43" s="73" t="str">
        <f>IF(【個】一般女子!H36="","",【個】一般女子!H36)</f>
        <v/>
      </c>
      <c r="H43" s="78"/>
      <c r="I43" s="79"/>
      <c r="J43" s="80"/>
      <c r="M43" s="68"/>
    </row>
    <row r="44" spans="1:13">
      <c r="A44" s="70">
        <v>8</v>
      </c>
      <c r="B44" s="96" t="str">
        <f>IF(【個】一般女子!D22="","",【個】一般女子!D22&amp;"　"&amp;【個】一般女子!E22)</f>
        <v/>
      </c>
      <c r="C44" s="92" t="str">
        <f>IF(B44="","",基本情報!$G$9)</f>
        <v/>
      </c>
      <c r="D44" s="73" t="str">
        <f>IF(【個】一般女子!H22="","",【個】一般女子!H22)</f>
        <v/>
      </c>
      <c r="E44" s="96" t="str">
        <f>IF(【個】一般女子!D37="","",【個】一般女子!D37&amp;"　"&amp;【個】一般女子!E37)</f>
        <v/>
      </c>
      <c r="F44" s="92" t="str">
        <f>IF(E44="","",基本情報!$G$9)</f>
        <v/>
      </c>
      <c r="G44" s="73" t="str">
        <f>IF(【個】一般女子!H37="","",【個】一般女子!H37)</f>
        <v/>
      </c>
      <c r="H44" s="81"/>
      <c r="J44" s="68"/>
      <c r="M44" s="68"/>
    </row>
    <row r="45" spans="1:13">
      <c r="A45" s="70">
        <v>9</v>
      </c>
      <c r="B45" s="96" t="str">
        <f>IF(【個】一般女子!D23="","",【個】一般女子!D23&amp;"　"&amp;【個】一般女子!E23)</f>
        <v/>
      </c>
      <c r="C45" s="92" t="str">
        <f>IF(B45="","",基本情報!$G$9)</f>
        <v/>
      </c>
      <c r="D45" s="73" t="str">
        <f>IF(【個】一般女子!H23="","",【個】一般女子!H23)</f>
        <v/>
      </c>
      <c r="E45" s="96" t="str">
        <f>IF(【個】一般女子!D38="","",【個】一般女子!D38&amp;"　"&amp;【個】一般女子!E38)</f>
        <v/>
      </c>
      <c r="F45" s="92" t="str">
        <f>IF(E45="","",基本情報!$G$9)</f>
        <v/>
      </c>
      <c r="G45" s="73" t="str">
        <f>IF(【個】一般女子!H38="","",【個】一般女子!H38)</f>
        <v/>
      </c>
      <c r="H45" s="81"/>
      <c r="J45" s="68"/>
      <c r="M45" s="68"/>
    </row>
    <row r="46" spans="1:13">
      <c r="A46" s="70">
        <v>10</v>
      </c>
      <c r="B46" s="96" t="str">
        <f>IF(【個】一般女子!D24="","",【個】一般女子!D24&amp;"　"&amp;【個】一般女子!E24)</f>
        <v/>
      </c>
      <c r="C46" s="92" t="str">
        <f>IF(B46="","",基本情報!$G$9)</f>
        <v/>
      </c>
      <c r="D46" s="73" t="str">
        <f>IF(【個】一般女子!H24="","",【個】一般女子!H24)</f>
        <v/>
      </c>
      <c r="E46" s="96" t="str">
        <f>IF(【個】一般女子!D39="","",【個】一般女子!D39&amp;"　"&amp;【個】一般女子!E39)</f>
        <v/>
      </c>
      <c r="F46" s="92" t="str">
        <f>IF(E46="","",基本情報!$G$9)</f>
        <v/>
      </c>
      <c r="G46" s="73" t="str">
        <f>IF(【個】一般女子!H39="","",【個】一般女子!H39)</f>
        <v/>
      </c>
      <c r="H46" s="81"/>
      <c r="J46" s="68"/>
      <c r="M46" s="6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6B19-2537-43FD-828C-7906FA5F2489}">
  <dimension ref="A2:G194"/>
  <sheetViews>
    <sheetView topLeftCell="A37" zoomScale="85" zoomScaleNormal="85" workbookViewId="0">
      <selection activeCell="K52" sqref="K52"/>
    </sheetView>
  </sheetViews>
  <sheetFormatPr defaultRowHeight="15.75"/>
  <cols>
    <col min="1" max="1" width="9" style="64"/>
    <col min="2" max="2" width="17.5" style="85" customWidth="1"/>
    <col min="3" max="3" width="7.375" style="68" bestFit="1" customWidth="1"/>
    <col min="4" max="4" width="9.25" style="68" bestFit="1" customWidth="1"/>
    <col min="5" max="7" width="9" style="68"/>
    <col min="8" max="16384" width="9" style="64"/>
  </cols>
  <sheetData>
    <row r="2" spans="1:7">
      <c r="A2" s="64" t="s">
        <v>261</v>
      </c>
    </row>
    <row r="3" spans="1:7">
      <c r="A3" s="90" t="s">
        <v>260</v>
      </c>
      <c r="B3" s="90" t="s">
        <v>262</v>
      </c>
      <c r="C3" s="90" t="s">
        <v>263</v>
      </c>
      <c r="D3" s="90" t="s">
        <v>264</v>
      </c>
      <c r="E3" s="90" t="s">
        <v>265</v>
      </c>
      <c r="F3" s="90" t="s">
        <v>266</v>
      </c>
      <c r="G3" s="90" t="s">
        <v>267</v>
      </c>
    </row>
    <row r="4" spans="1:7">
      <c r="A4" s="70">
        <v>1</v>
      </c>
      <c r="B4" s="91" t="str">
        <f>IF(func_st!S3="","",func_st!S3)</f>
        <v/>
      </c>
      <c r="C4" s="69" t="str">
        <f>IF(B4="","",基本情報!$G$9)</f>
        <v/>
      </c>
      <c r="D4" s="69" t="str">
        <f>IF(func_st!T3="","",func_st!T3)</f>
        <v/>
      </c>
      <c r="E4" s="69" t="str">
        <f>IF(func_st!V3="","",func_st!V3)</f>
        <v/>
      </c>
      <c r="F4" s="69" t="str">
        <f>IF(func_st!W3=0,"",func_st!W3)</f>
        <v/>
      </c>
      <c r="G4" s="69" t="str">
        <f>IF(func_st!U3="","",IF(func_st!U3=1,"〇",""))</f>
        <v/>
      </c>
    </row>
    <row r="5" spans="1:7">
      <c r="A5" s="70">
        <v>2</v>
      </c>
      <c r="B5" s="91" t="str">
        <f>IF(func_st!S4="","",func_st!S4)</f>
        <v/>
      </c>
      <c r="C5" s="69" t="str">
        <f>IF(B5="","",基本情報!$G$9)</f>
        <v/>
      </c>
      <c r="D5" s="69" t="str">
        <f>IF(func_st!T4="","",func_st!T4)</f>
        <v/>
      </c>
      <c r="E5" s="69" t="str">
        <f>IF(func_st!V4="","",func_st!V4)</f>
        <v/>
      </c>
      <c r="F5" s="69" t="str">
        <f>IF(func_st!W4=0,"",func_st!W4)</f>
        <v/>
      </c>
      <c r="G5" s="69" t="str">
        <f>IF(func_st!U4="","",IF(func_st!U4=1,"〇",""))</f>
        <v/>
      </c>
    </row>
    <row r="6" spans="1:7">
      <c r="A6" s="70">
        <v>3</v>
      </c>
      <c r="B6" s="91" t="str">
        <f>IF(func_st!S5="","",func_st!S5)</f>
        <v/>
      </c>
      <c r="C6" s="69" t="str">
        <f>IF(B6="","",基本情報!$G$9)</f>
        <v/>
      </c>
      <c r="D6" s="69" t="str">
        <f>IF(func_st!T5="","",func_st!T5)</f>
        <v/>
      </c>
      <c r="E6" s="69" t="str">
        <f>IF(func_st!V5="","",func_st!V5)</f>
        <v/>
      </c>
      <c r="F6" s="69" t="str">
        <f>IF(func_st!W5=0,"",func_st!W5)</f>
        <v/>
      </c>
      <c r="G6" s="69" t="str">
        <f>IF(func_st!U5="","",IF(func_st!U5=1,"〇",""))</f>
        <v/>
      </c>
    </row>
    <row r="7" spans="1:7">
      <c r="A7" s="70">
        <v>4</v>
      </c>
      <c r="B7" s="91" t="str">
        <f>IF(func_st!S6="","",func_st!S6)</f>
        <v/>
      </c>
      <c r="C7" s="69" t="str">
        <f>IF(B7="","",基本情報!$G$9)</f>
        <v/>
      </c>
      <c r="D7" s="69" t="str">
        <f>IF(func_st!T6="","",func_st!T6)</f>
        <v/>
      </c>
      <c r="E7" s="69" t="str">
        <f>IF(func_st!V6="","",func_st!V6)</f>
        <v/>
      </c>
      <c r="F7" s="69" t="str">
        <f>IF(func_st!W6=0,"",func_st!W6)</f>
        <v/>
      </c>
      <c r="G7" s="69" t="str">
        <f>IF(func_st!U6="","",IF(func_st!U6=1,"〇",""))</f>
        <v/>
      </c>
    </row>
    <row r="8" spans="1:7">
      <c r="A8" s="70">
        <v>5</v>
      </c>
      <c r="B8" s="91" t="str">
        <f>IF(func_st!S7="","",func_st!S7)</f>
        <v/>
      </c>
      <c r="C8" s="69" t="str">
        <f>IF(B8="","",基本情報!$G$9)</f>
        <v/>
      </c>
      <c r="D8" s="69" t="str">
        <f>IF(func_st!T7="","",func_st!T7)</f>
        <v/>
      </c>
      <c r="E8" s="69" t="str">
        <f>IF(func_st!V7="","",func_st!V7)</f>
        <v/>
      </c>
      <c r="F8" s="69" t="str">
        <f>IF(func_st!W7=0,"",func_st!W7)</f>
        <v/>
      </c>
      <c r="G8" s="69" t="str">
        <f>IF(func_st!U7="","",IF(func_st!U7=1,"〇",""))</f>
        <v/>
      </c>
    </row>
    <row r="9" spans="1:7">
      <c r="A9" s="70">
        <v>6</v>
      </c>
      <c r="B9" s="91" t="str">
        <f>IF(func_st!S8="","",func_st!S8)</f>
        <v/>
      </c>
      <c r="C9" s="69" t="str">
        <f>IF(B9="","",基本情報!$G$9)</f>
        <v/>
      </c>
      <c r="D9" s="69" t="str">
        <f>IF(func_st!T8="","",func_st!T8)</f>
        <v/>
      </c>
      <c r="E9" s="69" t="str">
        <f>IF(func_st!V8="","",func_st!V8)</f>
        <v/>
      </c>
      <c r="F9" s="69" t="str">
        <f>IF(func_st!W8=0,"",func_st!W8)</f>
        <v/>
      </c>
      <c r="G9" s="69" t="str">
        <f>IF(func_st!U8="","",IF(func_st!U8=1,"〇",""))</f>
        <v/>
      </c>
    </row>
    <row r="10" spans="1:7">
      <c r="A10" s="70">
        <v>7</v>
      </c>
      <c r="B10" s="91" t="str">
        <f>IF(func_st!S9="","",func_st!S9)</f>
        <v/>
      </c>
      <c r="C10" s="69" t="str">
        <f>IF(B10="","",基本情報!$G$9)</f>
        <v/>
      </c>
      <c r="D10" s="69" t="str">
        <f>IF(func_st!T9="","",func_st!T9)</f>
        <v/>
      </c>
      <c r="E10" s="69" t="str">
        <f>IF(func_st!V9="","",func_st!V9)</f>
        <v/>
      </c>
      <c r="F10" s="69" t="str">
        <f>IF(func_st!W9=0,"",func_st!W9)</f>
        <v/>
      </c>
      <c r="G10" s="69" t="str">
        <f>IF(func_st!U9="","",IF(func_st!U9=1,"〇",""))</f>
        <v/>
      </c>
    </row>
    <row r="11" spans="1:7">
      <c r="A11" s="70">
        <v>8</v>
      </c>
      <c r="B11" s="91" t="str">
        <f>IF(func_st!S10="","",func_st!S10)</f>
        <v/>
      </c>
      <c r="C11" s="69" t="str">
        <f>IF(B11="","",基本情報!$G$9)</f>
        <v/>
      </c>
      <c r="D11" s="69" t="str">
        <f>IF(func_st!T10="","",func_st!T10)</f>
        <v/>
      </c>
      <c r="E11" s="69" t="str">
        <f>IF(func_st!V10="","",func_st!V10)</f>
        <v/>
      </c>
      <c r="F11" s="69" t="str">
        <f>IF(func_st!W10=0,"",func_st!W10)</f>
        <v/>
      </c>
      <c r="G11" s="69" t="str">
        <f>IF(func_st!U10="","",IF(func_st!U10=1,"〇",""))</f>
        <v/>
      </c>
    </row>
    <row r="12" spans="1:7">
      <c r="A12" s="70">
        <v>9</v>
      </c>
      <c r="B12" s="91" t="str">
        <f>IF(func_st!S11="","",func_st!S11)</f>
        <v/>
      </c>
      <c r="C12" s="69" t="str">
        <f>IF(B12="","",基本情報!$G$9)</f>
        <v/>
      </c>
      <c r="D12" s="69" t="str">
        <f>IF(func_st!T11="","",func_st!T11)</f>
        <v/>
      </c>
      <c r="E12" s="69" t="str">
        <f>IF(func_st!V11="","",func_st!V11)</f>
        <v/>
      </c>
      <c r="F12" s="69" t="str">
        <f>IF(func_st!W11=0,"",func_st!W11)</f>
        <v/>
      </c>
      <c r="G12" s="69" t="str">
        <f>IF(func_st!U11="","",IF(func_st!U11=1,"〇",""))</f>
        <v/>
      </c>
    </row>
    <row r="13" spans="1:7">
      <c r="A13" s="70">
        <v>10</v>
      </c>
      <c r="B13" s="91" t="str">
        <f>IF(func_st!S12="","",func_st!S12)</f>
        <v/>
      </c>
      <c r="C13" s="69" t="str">
        <f>IF(B13="","",基本情報!$G$9)</f>
        <v/>
      </c>
      <c r="D13" s="69" t="str">
        <f>IF(func_st!T12="","",func_st!T12)</f>
        <v/>
      </c>
      <c r="E13" s="69" t="str">
        <f>IF(func_st!V12="","",func_st!V12)</f>
        <v/>
      </c>
      <c r="F13" s="69" t="str">
        <f>IF(func_st!W12=0,"",func_st!W12)</f>
        <v/>
      </c>
      <c r="G13" s="69" t="str">
        <f>IF(func_st!U12="","",IF(func_st!U12=1,"〇",""))</f>
        <v/>
      </c>
    </row>
    <row r="14" spans="1:7">
      <c r="A14" s="70">
        <v>11</v>
      </c>
      <c r="B14" s="91" t="str">
        <f>IF(func_st!S13="","",func_st!S13)</f>
        <v/>
      </c>
      <c r="C14" s="69" t="str">
        <f>IF(B14="","",基本情報!$G$9)</f>
        <v/>
      </c>
      <c r="D14" s="69" t="str">
        <f>IF(func_st!T13="","",func_st!T13)</f>
        <v/>
      </c>
      <c r="E14" s="69" t="str">
        <f>IF(func_st!V13="","",func_st!V13)</f>
        <v/>
      </c>
      <c r="F14" s="69" t="str">
        <f>IF(func_st!W13=0,"",func_st!W13)</f>
        <v/>
      </c>
      <c r="G14" s="69" t="str">
        <f>IF(func_st!U13="","",IF(func_st!U13=1,"〇",""))</f>
        <v/>
      </c>
    </row>
    <row r="15" spans="1:7">
      <c r="A15" s="70">
        <v>12</v>
      </c>
      <c r="B15" s="91" t="str">
        <f>IF(func_st!S14="","",func_st!S14)</f>
        <v/>
      </c>
      <c r="C15" s="69" t="str">
        <f>IF(B15="","",基本情報!$G$9)</f>
        <v/>
      </c>
      <c r="D15" s="69" t="str">
        <f>IF(func_st!T14="","",func_st!T14)</f>
        <v/>
      </c>
      <c r="E15" s="69" t="str">
        <f>IF(func_st!V14="","",func_st!V14)</f>
        <v/>
      </c>
      <c r="F15" s="69" t="str">
        <f>IF(func_st!W14=0,"",func_st!W14)</f>
        <v/>
      </c>
      <c r="G15" s="69" t="str">
        <f>IF(func_st!U14="","",IF(func_st!U14=1,"〇",""))</f>
        <v/>
      </c>
    </row>
    <row r="16" spans="1:7">
      <c r="A16" s="70">
        <v>13</v>
      </c>
      <c r="B16" s="91" t="str">
        <f>IF(func_st!S15="","",func_st!S15)</f>
        <v/>
      </c>
      <c r="C16" s="69" t="str">
        <f>IF(B16="","",基本情報!$G$9)</f>
        <v/>
      </c>
      <c r="D16" s="69" t="str">
        <f>IF(func_st!T15="","",func_st!T15)</f>
        <v/>
      </c>
      <c r="E16" s="69" t="str">
        <f>IF(func_st!V15="","",func_st!V15)</f>
        <v/>
      </c>
      <c r="F16" s="69" t="str">
        <f>IF(func_st!W15=0,"",func_st!W15)</f>
        <v/>
      </c>
      <c r="G16" s="69" t="str">
        <f>IF(func_st!U15="","",IF(func_st!U15=1,"〇",""))</f>
        <v/>
      </c>
    </row>
    <row r="17" spans="1:7">
      <c r="A17" s="70">
        <v>14</v>
      </c>
      <c r="B17" s="91" t="str">
        <f>IF(func_st!S16="","",func_st!S16)</f>
        <v/>
      </c>
      <c r="C17" s="69" t="str">
        <f>IF(B17="","",基本情報!$G$9)</f>
        <v/>
      </c>
      <c r="D17" s="69" t="str">
        <f>IF(func_st!T16="","",func_st!T16)</f>
        <v/>
      </c>
      <c r="E17" s="69" t="str">
        <f>IF(func_st!V16="","",func_st!V16)</f>
        <v/>
      </c>
      <c r="F17" s="69" t="str">
        <f>IF(func_st!W16=0,"",func_st!W16)</f>
        <v/>
      </c>
      <c r="G17" s="69" t="str">
        <f>IF(func_st!U16="","",IF(func_st!U16=1,"〇",""))</f>
        <v/>
      </c>
    </row>
    <row r="18" spans="1:7">
      <c r="A18" s="70">
        <v>15</v>
      </c>
      <c r="B18" s="91" t="str">
        <f>IF(func_st!S17="","",func_st!S17)</f>
        <v/>
      </c>
      <c r="C18" s="69" t="str">
        <f>IF(B18="","",基本情報!$G$9)</f>
        <v/>
      </c>
      <c r="D18" s="69" t="str">
        <f>IF(func_st!T17="","",func_st!T17)</f>
        <v/>
      </c>
      <c r="E18" s="69" t="str">
        <f>IF(func_st!V17="","",func_st!V17)</f>
        <v/>
      </c>
      <c r="F18" s="69" t="str">
        <f>IF(func_st!W17=0,"",func_st!W17)</f>
        <v/>
      </c>
      <c r="G18" s="69" t="str">
        <f>IF(func_st!U17="","",IF(func_st!U17=1,"〇",""))</f>
        <v/>
      </c>
    </row>
    <row r="19" spans="1:7">
      <c r="A19" s="70">
        <v>16</v>
      </c>
      <c r="B19" s="91" t="str">
        <f>IF(func_st!S18="","",func_st!S18)</f>
        <v/>
      </c>
      <c r="C19" s="69" t="str">
        <f>IF(B19="","",基本情報!$G$9)</f>
        <v/>
      </c>
      <c r="D19" s="69" t="str">
        <f>IF(func_st!T18="","",func_st!T18)</f>
        <v/>
      </c>
      <c r="E19" s="69" t="str">
        <f>IF(func_st!V18="","",func_st!V18)</f>
        <v/>
      </c>
      <c r="F19" s="69" t="str">
        <f>IF(func_st!W18=0,"",func_st!W18)</f>
        <v/>
      </c>
      <c r="G19" s="69" t="str">
        <f>IF(func_st!U18="","",IF(func_st!U18=1,"〇",""))</f>
        <v/>
      </c>
    </row>
    <row r="20" spans="1:7">
      <c r="A20" s="70">
        <v>17</v>
      </c>
      <c r="B20" s="91" t="str">
        <f>IF(func_st!S19="","",func_st!S19)</f>
        <v/>
      </c>
      <c r="C20" s="69" t="str">
        <f>IF(B20="","",基本情報!$G$9)</f>
        <v/>
      </c>
      <c r="D20" s="69" t="str">
        <f>IF(func_st!T19="","",func_st!T19)</f>
        <v/>
      </c>
      <c r="E20" s="69" t="str">
        <f>IF(func_st!V19="","",func_st!V19)</f>
        <v/>
      </c>
      <c r="F20" s="69" t="str">
        <f>IF(func_st!W19=0,"",func_st!W19)</f>
        <v/>
      </c>
      <c r="G20" s="69" t="str">
        <f>IF(func_st!U19="","",IF(func_st!U19=1,"〇",""))</f>
        <v/>
      </c>
    </row>
    <row r="21" spans="1:7">
      <c r="A21" s="70">
        <v>18</v>
      </c>
      <c r="B21" s="91" t="str">
        <f>IF(func_st!S20="","",func_st!S20)</f>
        <v/>
      </c>
      <c r="C21" s="69" t="str">
        <f>IF(B21="","",基本情報!$G$9)</f>
        <v/>
      </c>
      <c r="D21" s="69" t="str">
        <f>IF(func_st!T20="","",func_st!T20)</f>
        <v/>
      </c>
      <c r="E21" s="69" t="str">
        <f>IF(func_st!V20="","",func_st!V20)</f>
        <v/>
      </c>
      <c r="F21" s="69" t="str">
        <f>IF(func_st!W20=0,"",func_st!W20)</f>
        <v/>
      </c>
      <c r="G21" s="69" t="str">
        <f>IF(func_st!U20="","",IF(func_st!U20=1,"〇",""))</f>
        <v/>
      </c>
    </row>
    <row r="22" spans="1:7">
      <c r="A22" s="70">
        <v>19</v>
      </c>
      <c r="B22" s="91" t="str">
        <f>IF(func_st!S21="","",func_st!S21)</f>
        <v/>
      </c>
      <c r="C22" s="69" t="str">
        <f>IF(B22="","",基本情報!$G$9)</f>
        <v/>
      </c>
      <c r="D22" s="69" t="str">
        <f>IF(func_st!T21="","",func_st!T21)</f>
        <v/>
      </c>
      <c r="E22" s="69" t="str">
        <f>IF(func_st!V21="","",func_st!V21)</f>
        <v/>
      </c>
      <c r="F22" s="69" t="str">
        <f>IF(func_st!W21=0,"",func_st!W21)</f>
        <v/>
      </c>
      <c r="G22" s="69" t="str">
        <f>IF(func_st!U21="","",IF(func_st!U21=1,"〇",""))</f>
        <v/>
      </c>
    </row>
    <row r="23" spans="1:7">
      <c r="A23" s="70">
        <v>20</v>
      </c>
      <c r="B23" s="91" t="str">
        <f>IF(func_st!S22="","",func_st!S22)</f>
        <v/>
      </c>
      <c r="C23" s="69" t="str">
        <f>IF(B23="","",基本情報!$G$9)</f>
        <v/>
      </c>
      <c r="D23" s="69" t="str">
        <f>IF(func_st!T22="","",func_st!T22)</f>
        <v/>
      </c>
      <c r="E23" s="69" t="str">
        <f>IF(func_st!V22="","",func_st!V22)</f>
        <v/>
      </c>
      <c r="F23" s="69" t="str">
        <f>IF(func_st!W22=0,"",func_st!W22)</f>
        <v/>
      </c>
      <c r="G23" s="69" t="str">
        <f>IF(func_st!U22="","",IF(func_st!U22=1,"〇",""))</f>
        <v/>
      </c>
    </row>
    <row r="24" spans="1:7">
      <c r="A24" s="70">
        <v>21</v>
      </c>
      <c r="B24" s="91" t="str">
        <f>IF(func_st!S23="","",func_st!S23)</f>
        <v/>
      </c>
      <c r="C24" s="69" t="str">
        <f>IF(B24="","",基本情報!$G$9)</f>
        <v/>
      </c>
      <c r="D24" s="69" t="str">
        <f>IF(func_st!T23="","",func_st!T23)</f>
        <v/>
      </c>
      <c r="E24" s="69" t="str">
        <f>IF(func_st!V23="","",func_st!V23)</f>
        <v/>
      </c>
      <c r="F24" s="69" t="str">
        <f>IF(func_st!W23=0,"",func_st!W23)</f>
        <v/>
      </c>
      <c r="G24" s="69" t="str">
        <f>IF(func_st!U23="","",IF(func_st!U23=1,"〇",""))</f>
        <v/>
      </c>
    </row>
    <row r="25" spans="1:7">
      <c r="A25" s="70">
        <v>22</v>
      </c>
      <c r="B25" s="91" t="str">
        <f>IF(func_st!S24="","",func_st!S24)</f>
        <v/>
      </c>
      <c r="C25" s="69" t="str">
        <f>IF(B25="","",基本情報!$G$9)</f>
        <v/>
      </c>
      <c r="D25" s="69" t="str">
        <f>IF(func_st!T24="","",func_st!T24)</f>
        <v/>
      </c>
      <c r="E25" s="69" t="str">
        <f>IF(func_st!V24="","",func_st!V24)</f>
        <v/>
      </c>
      <c r="F25" s="69" t="str">
        <f>IF(func_st!W24=0,"",func_st!W24)</f>
        <v/>
      </c>
      <c r="G25" s="69" t="str">
        <f>IF(func_st!U24="","",IF(func_st!U24=1,"〇",""))</f>
        <v/>
      </c>
    </row>
    <row r="26" spans="1:7">
      <c r="A26" s="70">
        <v>23</v>
      </c>
      <c r="B26" s="91" t="str">
        <f>IF(func_st!S25="","",func_st!S25)</f>
        <v/>
      </c>
      <c r="C26" s="69" t="str">
        <f>IF(B26="","",基本情報!$G$9)</f>
        <v/>
      </c>
      <c r="D26" s="69" t="str">
        <f>IF(func_st!T25="","",func_st!T25)</f>
        <v/>
      </c>
      <c r="E26" s="69" t="str">
        <f>IF(func_st!V25="","",func_st!V25)</f>
        <v/>
      </c>
      <c r="F26" s="69" t="str">
        <f>IF(func_st!W25=0,"",func_st!W25)</f>
        <v/>
      </c>
      <c r="G26" s="69" t="str">
        <f>IF(func_st!U25="","",IF(func_st!U25=1,"〇",""))</f>
        <v/>
      </c>
    </row>
    <row r="27" spans="1:7">
      <c r="A27" s="70">
        <v>24</v>
      </c>
      <c r="B27" s="91" t="str">
        <f>IF(func_st!S26="","",func_st!S26)</f>
        <v/>
      </c>
      <c r="C27" s="69" t="str">
        <f>IF(B27="","",基本情報!$G$9)</f>
        <v/>
      </c>
      <c r="D27" s="69" t="str">
        <f>IF(func_st!T26="","",func_st!T26)</f>
        <v/>
      </c>
      <c r="E27" s="69" t="str">
        <f>IF(func_st!V26="","",func_st!V26)</f>
        <v/>
      </c>
      <c r="F27" s="69" t="str">
        <f>IF(func_st!W26=0,"",func_st!W26)</f>
        <v/>
      </c>
      <c r="G27" s="69" t="str">
        <f>IF(func_st!U26="","",IF(func_st!U26=1,"〇",""))</f>
        <v/>
      </c>
    </row>
    <row r="28" spans="1:7">
      <c r="A28" s="70">
        <v>25</v>
      </c>
      <c r="B28" s="91" t="str">
        <f>IF(func_st!S27="","",func_st!S27)</f>
        <v/>
      </c>
      <c r="C28" s="69" t="str">
        <f>IF(B28="","",基本情報!$G$9)</f>
        <v/>
      </c>
      <c r="D28" s="69" t="str">
        <f>IF(func_st!T27="","",func_st!T27)</f>
        <v/>
      </c>
      <c r="E28" s="69" t="str">
        <f>IF(func_st!V27="","",func_st!V27)</f>
        <v/>
      </c>
      <c r="F28" s="69" t="str">
        <f>IF(func_st!W27=0,"",func_st!W27)</f>
        <v/>
      </c>
      <c r="G28" s="69" t="str">
        <f>IF(func_st!U27="","",IF(func_st!U27=1,"〇",""))</f>
        <v/>
      </c>
    </row>
    <row r="29" spans="1:7">
      <c r="A29" s="70">
        <v>26</v>
      </c>
      <c r="B29" s="91" t="str">
        <f>IF(func_st!S28="","",func_st!S28)</f>
        <v/>
      </c>
      <c r="C29" s="69" t="str">
        <f>IF(B29="","",基本情報!$G$9)</f>
        <v/>
      </c>
      <c r="D29" s="69" t="str">
        <f>IF(func_st!T28="","",func_st!T28)</f>
        <v/>
      </c>
      <c r="E29" s="69" t="str">
        <f>IF(func_st!V28="","",func_st!V28)</f>
        <v/>
      </c>
      <c r="F29" s="69" t="str">
        <f>IF(func_st!W28=0,"",func_st!W28)</f>
        <v/>
      </c>
      <c r="G29" s="69" t="str">
        <f>IF(func_st!U28="","",IF(func_st!U28=1,"〇",""))</f>
        <v/>
      </c>
    </row>
    <row r="30" spans="1:7">
      <c r="A30" s="70">
        <v>27</v>
      </c>
      <c r="B30" s="91" t="str">
        <f>IF(func_st!S29="","",func_st!S29)</f>
        <v/>
      </c>
      <c r="C30" s="69" t="str">
        <f>IF(B30="","",基本情報!$G$9)</f>
        <v/>
      </c>
      <c r="D30" s="69" t="str">
        <f>IF(func_st!T29="","",func_st!T29)</f>
        <v/>
      </c>
      <c r="E30" s="69" t="str">
        <f>IF(func_st!V29="","",func_st!V29)</f>
        <v/>
      </c>
      <c r="F30" s="69" t="str">
        <f>IF(func_st!W29=0,"",func_st!W29)</f>
        <v/>
      </c>
      <c r="G30" s="69" t="str">
        <f>IF(func_st!U29="","",IF(func_st!U29=1,"〇",""))</f>
        <v/>
      </c>
    </row>
    <row r="31" spans="1:7">
      <c r="A31" s="70">
        <v>28</v>
      </c>
      <c r="B31" s="91" t="str">
        <f>IF(func_st!S30="","",func_st!S30)</f>
        <v/>
      </c>
      <c r="C31" s="69" t="str">
        <f>IF(B31="","",基本情報!$G$9)</f>
        <v/>
      </c>
      <c r="D31" s="69" t="str">
        <f>IF(func_st!T30="","",func_st!T30)</f>
        <v/>
      </c>
      <c r="E31" s="69" t="str">
        <f>IF(func_st!V30="","",func_st!V30)</f>
        <v/>
      </c>
      <c r="F31" s="69" t="str">
        <f>IF(func_st!W30=0,"",func_st!W30)</f>
        <v/>
      </c>
      <c r="G31" s="69" t="str">
        <f>IF(func_st!U30="","",IF(func_st!U30=1,"〇",""))</f>
        <v/>
      </c>
    </row>
    <row r="32" spans="1:7">
      <c r="A32" s="70">
        <v>29</v>
      </c>
      <c r="B32" s="91" t="str">
        <f>IF(func_st!S31="","",func_st!S31)</f>
        <v/>
      </c>
      <c r="C32" s="69" t="str">
        <f>IF(B32="","",基本情報!$G$9)</f>
        <v/>
      </c>
      <c r="D32" s="69" t="str">
        <f>IF(func_st!T31="","",func_st!T31)</f>
        <v/>
      </c>
      <c r="E32" s="69" t="str">
        <f>IF(func_st!V31="","",func_st!V31)</f>
        <v/>
      </c>
      <c r="F32" s="69" t="str">
        <f>IF(func_st!W31=0,"",func_st!W31)</f>
        <v/>
      </c>
      <c r="G32" s="69" t="str">
        <f>IF(func_st!U31="","",IF(func_st!U31=1,"〇",""))</f>
        <v/>
      </c>
    </row>
    <row r="33" spans="1:7">
      <c r="A33" s="70">
        <v>30</v>
      </c>
      <c r="B33" s="91" t="str">
        <f>IF(func_st!S32="","",func_st!S32)</f>
        <v/>
      </c>
      <c r="C33" s="69" t="str">
        <f>IF(B33="","",基本情報!$G$9)</f>
        <v/>
      </c>
      <c r="D33" s="69" t="str">
        <f>IF(func_st!T32="","",func_st!T32)</f>
        <v/>
      </c>
      <c r="E33" s="69" t="str">
        <f>IF(func_st!V32="","",func_st!V32)</f>
        <v/>
      </c>
      <c r="F33" s="69" t="str">
        <f>IF(func_st!W32=0,"",func_st!W32)</f>
        <v/>
      </c>
      <c r="G33" s="69" t="str">
        <f>IF(func_st!U32="","",IF(func_st!U32=1,"〇",""))</f>
        <v/>
      </c>
    </row>
    <row r="34" spans="1:7">
      <c r="A34" s="70">
        <v>31</v>
      </c>
      <c r="B34" s="91" t="str">
        <f>IF(func_st!S33="","",func_st!S33)</f>
        <v/>
      </c>
      <c r="C34" s="69" t="str">
        <f>IF(B34="","",基本情報!$G$9)</f>
        <v/>
      </c>
      <c r="D34" s="69" t="str">
        <f>IF(func_st!T33="","",func_st!T33)</f>
        <v/>
      </c>
      <c r="E34" s="69" t="str">
        <f>IF(func_st!V33="","",func_st!V33)</f>
        <v/>
      </c>
      <c r="F34" s="69" t="str">
        <f>IF(func_st!W33=0,"",func_st!W33)</f>
        <v/>
      </c>
      <c r="G34" s="69" t="str">
        <f>IF(func_st!U33="","",IF(func_st!U33=1,"〇",""))</f>
        <v/>
      </c>
    </row>
    <row r="35" spans="1:7">
      <c r="A35" s="70">
        <v>32</v>
      </c>
      <c r="B35" s="91" t="str">
        <f>IF(func_st!S34="","",func_st!S34)</f>
        <v/>
      </c>
      <c r="C35" s="69" t="str">
        <f>IF(B35="","",基本情報!$G$9)</f>
        <v/>
      </c>
      <c r="D35" s="69" t="str">
        <f>IF(func_st!T34="","",func_st!T34)</f>
        <v/>
      </c>
      <c r="E35" s="69" t="str">
        <f>IF(func_st!V34="","",func_st!V34)</f>
        <v/>
      </c>
      <c r="F35" s="69" t="str">
        <f>IF(func_st!W34=0,"",func_st!W34)</f>
        <v/>
      </c>
      <c r="G35" s="69" t="str">
        <f>IF(func_st!U34="","",IF(func_st!U34=1,"〇",""))</f>
        <v/>
      </c>
    </row>
    <row r="36" spans="1:7">
      <c r="A36" s="70">
        <v>33</v>
      </c>
      <c r="B36" s="91" t="str">
        <f>IF(func_st!S35="","",func_st!S35)</f>
        <v/>
      </c>
      <c r="C36" s="69" t="str">
        <f>IF(B36="","",基本情報!$G$9)</f>
        <v/>
      </c>
      <c r="D36" s="69" t="str">
        <f>IF(func_st!T35="","",func_st!T35)</f>
        <v/>
      </c>
      <c r="E36" s="69" t="str">
        <f>IF(func_st!V35="","",func_st!V35)</f>
        <v/>
      </c>
      <c r="F36" s="69" t="str">
        <f>IF(func_st!W35=0,"",func_st!W35)</f>
        <v/>
      </c>
      <c r="G36" s="69" t="str">
        <f>IF(func_st!U35="","",IF(func_st!U35=1,"〇",""))</f>
        <v/>
      </c>
    </row>
    <row r="37" spans="1:7">
      <c r="A37" s="70">
        <v>34</v>
      </c>
      <c r="B37" s="91" t="str">
        <f>IF(func_st!S36="","",func_st!S36)</f>
        <v/>
      </c>
      <c r="C37" s="69" t="str">
        <f>IF(B37="","",基本情報!$G$9)</f>
        <v/>
      </c>
      <c r="D37" s="69" t="str">
        <f>IF(func_st!T36="","",func_st!T36)</f>
        <v/>
      </c>
      <c r="E37" s="69" t="str">
        <f>IF(func_st!V36="","",func_st!V36)</f>
        <v/>
      </c>
      <c r="F37" s="69" t="str">
        <f>IF(func_st!W36=0,"",func_st!W36)</f>
        <v/>
      </c>
      <c r="G37" s="69" t="str">
        <f>IF(func_st!U36="","",IF(func_st!U36=1,"〇",""))</f>
        <v/>
      </c>
    </row>
    <row r="38" spans="1:7">
      <c r="A38" s="70">
        <v>35</v>
      </c>
      <c r="B38" s="91" t="str">
        <f>IF(func_st!S37="","",func_st!S37)</f>
        <v/>
      </c>
      <c r="C38" s="69" t="str">
        <f>IF(B38="","",基本情報!$G$9)</f>
        <v/>
      </c>
      <c r="D38" s="69" t="str">
        <f>IF(func_st!T37="","",func_st!T37)</f>
        <v/>
      </c>
      <c r="E38" s="69" t="str">
        <f>IF(func_st!V37="","",func_st!V37)</f>
        <v/>
      </c>
      <c r="F38" s="69" t="str">
        <f>IF(func_st!W37=0,"",func_st!W37)</f>
        <v/>
      </c>
      <c r="G38" s="69" t="str">
        <f>IF(func_st!U37="","",IF(func_st!U37=1,"〇",""))</f>
        <v/>
      </c>
    </row>
    <row r="39" spans="1:7">
      <c r="A39" s="70">
        <v>36</v>
      </c>
      <c r="B39" s="91" t="str">
        <f>IF(func_st!S38="","",func_st!S38)</f>
        <v/>
      </c>
      <c r="C39" s="69" t="str">
        <f>IF(B39="","",基本情報!$G$9)</f>
        <v/>
      </c>
      <c r="D39" s="69" t="str">
        <f>IF(func_st!T38="","",func_st!T38)</f>
        <v/>
      </c>
      <c r="E39" s="69" t="str">
        <f>IF(func_st!V38="","",func_st!V38)</f>
        <v/>
      </c>
      <c r="F39" s="69" t="str">
        <f>IF(func_st!W38=0,"",func_st!W38)</f>
        <v/>
      </c>
      <c r="G39" s="69" t="str">
        <f>IF(func_st!U38="","",IF(func_st!U38=1,"〇",""))</f>
        <v/>
      </c>
    </row>
    <row r="40" spans="1:7">
      <c r="A40" s="70">
        <v>37</v>
      </c>
      <c r="B40" s="91" t="str">
        <f>IF(func_st!S39="","",func_st!S39)</f>
        <v/>
      </c>
      <c r="C40" s="69" t="str">
        <f>IF(B40="","",基本情報!$G$9)</f>
        <v/>
      </c>
      <c r="D40" s="69" t="str">
        <f>IF(func_st!T39="","",func_st!T39)</f>
        <v/>
      </c>
      <c r="E40" s="69" t="str">
        <f>IF(func_st!V39="","",func_st!V39)</f>
        <v/>
      </c>
      <c r="F40" s="69" t="str">
        <f>IF(func_st!W39=0,"",func_st!W39)</f>
        <v/>
      </c>
      <c r="G40" s="69" t="str">
        <f>IF(func_st!U39="","",IF(func_st!U39=1,"〇",""))</f>
        <v/>
      </c>
    </row>
    <row r="41" spans="1:7">
      <c r="A41" s="70">
        <v>38</v>
      </c>
      <c r="B41" s="91" t="str">
        <f>IF(func_st!S40="","",func_st!S40)</f>
        <v/>
      </c>
      <c r="C41" s="69" t="str">
        <f>IF(B41="","",基本情報!$G$9)</f>
        <v/>
      </c>
      <c r="D41" s="69" t="str">
        <f>IF(func_st!T40="","",func_st!T40)</f>
        <v/>
      </c>
      <c r="E41" s="69" t="str">
        <f>IF(func_st!V40="","",func_st!V40)</f>
        <v/>
      </c>
      <c r="F41" s="69" t="str">
        <f>IF(func_st!W40=0,"",func_st!W40)</f>
        <v/>
      </c>
      <c r="G41" s="69" t="str">
        <f>IF(func_st!U40="","",IF(func_st!U40=1,"〇",""))</f>
        <v/>
      </c>
    </row>
    <row r="42" spans="1:7">
      <c r="A42" s="70">
        <v>39</v>
      </c>
      <c r="B42" s="91" t="str">
        <f>IF(func_st!S41="","",func_st!S41)</f>
        <v/>
      </c>
      <c r="C42" s="69" t="str">
        <f>IF(B42="","",基本情報!$G$9)</f>
        <v/>
      </c>
      <c r="D42" s="69" t="str">
        <f>IF(func_st!T41="","",func_st!T41)</f>
        <v/>
      </c>
      <c r="E42" s="69" t="str">
        <f>IF(func_st!V41="","",func_st!V41)</f>
        <v/>
      </c>
      <c r="F42" s="69" t="str">
        <f>IF(func_st!W41=0,"",func_st!W41)</f>
        <v/>
      </c>
      <c r="G42" s="69" t="str">
        <f>IF(func_st!U41="","",IF(func_st!U41=1,"〇",""))</f>
        <v/>
      </c>
    </row>
    <row r="43" spans="1:7">
      <c r="A43" s="70">
        <v>40</v>
      </c>
      <c r="B43" s="91" t="str">
        <f>IF(func_st!S42="","",func_st!S42)</f>
        <v/>
      </c>
      <c r="C43" s="69" t="str">
        <f>IF(B43="","",基本情報!$G$9)</f>
        <v/>
      </c>
      <c r="D43" s="69" t="str">
        <f>IF(func_st!T42="","",func_st!T42)</f>
        <v/>
      </c>
      <c r="E43" s="69" t="str">
        <f>IF(func_st!V42="","",func_st!V42)</f>
        <v/>
      </c>
      <c r="F43" s="69" t="str">
        <f>IF(func_st!W42=0,"",func_st!W42)</f>
        <v/>
      </c>
      <c r="G43" s="69" t="str">
        <f>IF(func_st!U42="","",IF(func_st!U42=1,"〇",""))</f>
        <v/>
      </c>
    </row>
    <row r="44" spans="1:7">
      <c r="A44" s="70">
        <v>41</v>
      </c>
      <c r="B44" s="91" t="str">
        <f>IF(func_st!S43="","",func_st!S43)</f>
        <v/>
      </c>
      <c r="C44" s="69" t="str">
        <f>IF(B44="","",基本情報!$G$9)</f>
        <v/>
      </c>
      <c r="D44" s="69" t="str">
        <f>IF(func_st!T43="","",func_st!T43)</f>
        <v/>
      </c>
      <c r="E44" s="69" t="str">
        <f>IF(func_st!V43="","",func_st!V43)</f>
        <v/>
      </c>
      <c r="F44" s="69" t="str">
        <f>IF(func_st!W43=0,"",func_st!W43)</f>
        <v/>
      </c>
      <c r="G44" s="69" t="str">
        <f>IF(func_st!U43="","",IF(func_st!U43=1,"〇",""))</f>
        <v/>
      </c>
    </row>
    <row r="45" spans="1:7">
      <c r="A45" s="70">
        <v>42</v>
      </c>
      <c r="B45" s="91" t="str">
        <f>IF(func_st!S44="","",func_st!S44)</f>
        <v/>
      </c>
      <c r="C45" s="69" t="str">
        <f>IF(B45="","",基本情報!$G$9)</f>
        <v/>
      </c>
      <c r="D45" s="69" t="str">
        <f>IF(func_st!T44="","",func_st!T44)</f>
        <v/>
      </c>
      <c r="E45" s="69" t="str">
        <f>IF(func_st!V44="","",func_st!V44)</f>
        <v/>
      </c>
      <c r="F45" s="69" t="str">
        <f>IF(func_st!W44=0,"",func_st!W44)</f>
        <v/>
      </c>
      <c r="G45" s="69" t="str">
        <f>IF(func_st!U44="","",IF(func_st!U44=1,"〇",""))</f>
        <v/>
      </c>
    </row>
    <row r="46" spans="1:7">
      <c r="A46" s="70">
        <v>43</v>
      </c>
      <c r="B46" s="91" t="str">
        <f>IF(func_st!S45="","",func_st!S45)</f>
        <v/>
      </c>
      <c r="C46" s="69" t="str">
        <f>IF(B46="","",基本情報!$G$9)</f>
        <v/>
      </c>
      <c r="D46" s="69" t="str">
        <f>IF(func_st!T45="","",func_st!T45)</f>
        <v/>
      </c>
      <c r="E46" s="69" t="str">
        <f>IF(func_st!V45="","",func_st!V45)</f>
        <v/>
      </c>
      <c r="F46" s="69" t="str">
        <f>IF(func_st!W45=0,"",func_st!W45)</f>
        <v/>
      </c>
      <c r="G46" s="69" t="str">
        <f>IF(func_st!U45="","",IF(func_st!U45=1,"〇",""))</f>
        <v/>
      </c>
    </row>
    <row r="47" spans="1:7">
      <c r="A47" s="70">
        <v>44</v>
      </c>
      <c r="B47" s="91" t="str">
        <f>IF(func_st!S46="","",func_st!S46)</f>
        <v/>
      </c>
      <c r="C47" s="69" t="str">
        <f>IF(B47="","",基本情報!$G$9)</f>
        <v/>
      </c>
      <c r="D47" s="69" t="str">
        <f>IF(func_st!T46="","",func_st!T46)</f>
        <v/>
      </c>
      <c r="E47" s="69" t="str">
        <f>IF(func_st!V46="","",func_st!V46)</f>
        <v/>
      </c>
      <c r="F47" s="69" t="str">
        <f>IF(func_st!W46=0,"",func_st!W46)</f>
        <v/>
      </c>
      <c r="G47" s="69" t="str">
        <f>IF(func_st!U46="","",IF(func_st!U46=1,"〇",""))</f>
        <v/>
      </c>
    </row>
    <row r="48" spans="1:7">
      <c r="A48" s="70">
        <v>45</v>
      </c>
      <c r="B48" s="91" t="str">
        <f>IF(func_st!S47="","",func_st!S47)</f>
        <v/>
      </c>
      <c r="C48" s="69" t="str">
        <f>IF(B48="","",基本情報!$G$9)</f>
        <v/>
      </c>
      <c r="D48" s="69" t="str">
        <f>IF(func_st!T47="","",func_st!T47)</f>
        <v/>
      </c>
      <c r="E48" s="69" t="str">
        <f>IF(func_st!V47="","",func_st!V47)</f>
        <v/>
      </c>
      <c r="F48" s="69" t="str">
        <f>IF(func_st!W47=0,"",func_st!W47)</f>
        <v/>
      </c>
      <c r="G48" s="69" t="str">
        <f>IF(func_st!U47="","",IF(func_st!U47=1,"〇",""))</f>
        <v/>
      </c>
    </row>
    <row r="49" spans="1:7">
      <c r="A49" s="70">
        <v>46</v>
      </c>
      <c r="B49" s="91" t="str">
        <f>IF(func_st!S48="","",func_st!S48)</f>
        <v/>
      </c>
      <c r="C49" s="69" t="str">
        <f>IF(B49="","",基本情報!$G$9)</f>
        <v/>
      </c>
      <c r="D49" s="69" t="str">
        <f>IF(func_st!T48="","",func_st!T48)</f>
        <v/>
      </c>
      <c r="E49" s="69" t="str">
        <f>IF(func_st!V48="","",func_st!V48)</f>
        <v/>
      </c>
      <c r="F49" s="69" t="str">
        <f>IF(func_st!W48=0,"",func_st!W48)</f>
        <v/>
      </c>
      <c r="G49" s="69" t="str">
        <f>IF(func_st!U48="","",IF(func_st!U48=1,"〇",""))</f>
        <v/>
      </c>
    </row>
    <row r="50" spans="1:7">
      <c r="A50" s="70">
        <v>47</v>
      </c>
      <c r="B50" s="91" t="str">
        <f>IF(func_st!S49="","",func_st!S49)</f>
        <v/>
      </c>
      <c r="C50" s="69" t="str">
        <f>IF(B50="","",基本情報!$G$9)</f>
        <v/>
      </c>
      <c r="D50" s="69" t="str">
        <f>IF(func_st!T49="","",func_st!T49)</f>
        <v/>
      </c>
      <c r="E50" s="69" t="str">
        <f>IF(func_st!V49="","",func_st!V49)</f>
        <v/>
      </c>
      <c r="F50" s="69" t="str">
        <f>IF(func_st!W49=0,"",func_st!W49)</f>
        <v/>
      </c>
      <c r="G50" s="69" t="str">
        <f>IF(func_st!U49="","",IF(func_st!U49=1,"〇",""))</f>
        <v/>
      </c>
    </row>
    <row r="51" spans="1:7">
      <c r="A51" s="70">
        <v>48</v>
      </c>
      <c r="B51" s="91" t="str">
        <f>IF(func_st!S50="","",func_st!S50)</f>
        <v/>
      </c>
      <c r="C51" s="69" t="str">
        <f>IF(B51="","",基本情報!$G$9)</f>
        <v/>
      </c>
      <c r="D51" s="69" t="str">
        <f>IF(func_st!T50="","",func_st!T50)</f>
        <v/>
      </c>
      <c r="E51" s="69" t="str">
        <f>IF(func_st!V50="","",func_st!V50)</f>
        <v/>
      </c>
      <c r="F51" s="69" t="str">
        <f>IF(func_st!W50=0,"",func_st!W50)</f>
        <v/>
      </c>
      <c r="G51" s="69" t="str">
        <f>IF(func_st!U50="","",IF(func_st!U50=1,"〇",""))</f>
        <v/>
      </c>
    </row>
    <row r="52" spans="1:7">
      <c r="A52" s="70">
        <v>49</v>
      </c>
      <c r="B52" s="91" t="str">
        <f>IF(func_st!S51="","",func_st!S51)</f>
        <v/>
      </c>
      <c r="C52" s="69" t="str">
        <f>IF(B52="","",基本情報!$G$9)</f>
        <v/>
      </c>
      <c r="D52" s="69" t="str">
        <f>IF(func_st!T51="","",func_st!T51)</f>
        <v/>
      </c>
      <c r="E52" s="69" t="str">
        <f>IF(func_st!V51="","",func_st!V51)</f>
        <v/>
      </c>
      <c r="F52" s="69" t="str">
        <f>IF(func_st!W51=0,"",func_st!W51)</f>
        <v/>
      </c>
      <c r="G52" s="69" t="str">
        <f>IF(func_st!U51="","",IF(func_st!U51=1,"〇",""))</f>
        <v/>
      </c>
    </row>
    <row r="53" spans="1:7">
      <c r="A53" s="70">
        <v>50</v>
      </c>
      <c r="B53" s="91" t="str">
        <f>IF(func_st!S52="","",func_st!S52)</f>
        <v/>
      </c>
      <c r="C53" s="69" t="str">
        <f>IF(B53="","",基本情報!$G$9)</f>
        <v/>
      </c>
      <c r="D53" s="69" t="str">
        <f>IF(func_st!T52="","",func_st!T52)</f>
        <v/>
      </c>
      <c r="E53" s="69" t="str">
        <f>IF(func_st!V52="","",func_st!V52)</f>
        <v/>
      </c>
      <c r="F53" s="69" t="str">
        <f>IF(func_st!W52=0,"",func_st!W52)</f>
        <v/>
      </c>
      <c r="G53" s="69" t="str">
        <f>IF(func_st!U52="","",IF(func_st!U52=1,"〇",""))</f>
        <v/>
      </c>
    </row>
    <row r="54" spans="1:7">
      <c r="A54" s="70">
        <v>51</v>
      </c>
      <c r="B54" s="91" t="str">
        <f>IF(func_st!S53="","",func_st!S53)</f>
        <v/>
      </c>
      <c r="C54" s="69" t="str">
        <f>IF(B54="","",基本情報!$G$9)</f>
        <v/>
      </c>
      <c r="D54" s="69" t="str">
        <f>IF(func_st!T53="","",func_st!T53)</f>
        <v/>
      </c>
      <c r="E54" s="69" t="str">
        <f>IF(func_st!V53="","",func_st!V53)</f>
        <v/>
      </c>
      <c r="F54" s="69" t="str">
        <f>IF(func_st!W53=0,"",func_st!W53)</f>
        <v/>
      </c>
      <c r="G54" s="69" t="str">
        <f>IF(func_st!U53="","",IF(func_st!U53=1,"〇",""))</f>
        <v/>
      </c>
    </row>
    <row r="55" spans="1:7">
      <c r="A55" s="70">
        <v>52</v>
      </c>
      <c r="B55" s="91" t="str">
        <f>IF(func_st!S54="","",func_st!S54)</f>
        <v/>
      </c>
      <c r="C55" s="69" t="str">
        <f>IF(B55="","",基本情報!$G$9)</f>
        <v/>
      </c>
      <c r="D55" s="69" t="str">
        <f>IF(func_st!T54="","",func_st!T54)</f>
        <v/>
      </c>
      <c r="E55" s="69" t="str">
        <f>IF(func_st!V54="","",func_st!V54)</f>
        <v/>
      </c>
      <c r="F55" s="69" t="str">
        <f>IF(func_st!W54=0,"",func_st!W54)</f>
        <v/>
      </c>
      <c r="G55" s="69" t="str">
        <f>IF(func_st!U54="","",IF(func_st!U54=1,"〇",""))</f>
        <v/>
      </c>
    </row>
    <row r="56" spans="1:7">
      <c r="A56" s="70">
        <v>53</v>
      </c>
      <c r="B56" s="91" t="str">
        <f>IF(func_st!S55="","",func_st!S55)</f>
        <v/>
      </c>
      <c r="C56" s="69" t="str">
        <f>IF(B56="","",基本情報!$G$9)</f>
        <v/>
      </c>
      <c r="D56" s="69" t="str">
        <f>IF(func_st!T55="","",func_st!T55)</f>
        <v/>
      </c>
      <c r="E56" s="69" t="str">
        <f>IF(func_st!V55="","",func_st!V55)</f>
        <v/>
      </c>
      <c r="F56" s="69" t="str">
        <f>IF(func_st!W55=0,"",func_st!W55)</f>
        <v/>
      </c>
      <c r="G56" s="69" t="str">
        <f>IF(func_st!U55="","",IF(func_st!U55=1,"〇",""))</f>
        <v/>
      </c>
    </row>
    <row r="57" spans="1:7">
      <c r="A57" s="70">
        <v>54</v>
      </c>
      <c r="B57" s="91" t="str">
        <f>IF(func_st!S56="","",func_st!S56)</f>
        <v/>
      </c>
      <c r="C57" s="69" t="str">
        <f>IF(B57="","",基本情報!$G$9)</f>
        <v/>
      </c>
      <c r="D57" s="69" t="str">
        <f>IF(func_st!T56="","",func_st!T56)</f>
        <v/>
      </c>
      <c r="E57" s="69" t="str">
        <f>IF(func_st!V56="","",func_st!V56)</f>
        <v/>
      </c>
      <c r="F57" s="69" t="str">
        <f>IF(func_st!W56=0,"",func_st!W56)</f>
        <v/>
      </c>
      <c r="G57" s="69" t="str">
        <f>IF(func_st!U56="","",IF(func_st!U56=1,"〇",""))</f>
        <v/>
      </c>
    </row>
    <row r="58" spans="1:7">
      <c r="A58" s="70">
        <v>55</v>
      </c>
      <c r="B58" s="91" t="str">
        <f>IF(func_st!S57="","",func_st!S57)</f>
        <v/>
      </c>
      <c r="C58" s="69" t="str">
        <f>IF(B58="","",基本情報!$G$9)</f>
        <v/>
      </c>
      <c r="D58" s="69" t="str">
        <f>IF(func_st!T57="","",func_st!T57)</f>
        <v/>
      </c>
      <c r="E58" s="69" t="str">
        <f>IF(func_st!V57="","",func_st!V57)</f>
        <v/>
      </c>
      <c r="F58" s="69" t="str">
        <f>IF(func_st!W57=0,"",func_st!W57)</f>
        <v/>
      </c>
      <c r="G58" s="69" t="str">
        <f>IF(func_st!U57="","",IF(func_st!U57=1,"〇",""))</f>
        <v/>
      </c>
    </row>
    <row r="59" spans="1:7">
      <c r="A59" s="70">
        <v>56</v>
      </c>
      <c r="B59" s="91" t="str">
        <f>IF(func_st!S58="","",func_st!S58)</f>
        <v/>
      </c>
      <c r="C59" s="69" t="str">
        <f>IF(B59="","",基本情報!$G$9)</f>
        <v/>
      </c>
      <c r="D59" s="69" t="str">
        <f>IF(func_st!T58="","",func_st!T58)</f>
        <v/>
      </c>
      <c r="E59" s="69" t="str">
        <f>IF(func_st!V58="","",func_st!V58)</f>
        <v/>
      </c>
      <c r="F59" s="69" t="str">
        <f>IF(func_st!W58=0,"",func_st!W58)</f>
        <v/>
      </c>
      <c r="G59" s="69" t="str">
        <f>IF(func_st!U58="","",IF(func_st!U58=1,"〇",""))</f>
        <v/>
      </c>
    </row>
    <row r="60" spans="1:7">
      <c r="A60" s="70">
        <v>57</v>
      </c>
      <c r="B60" s="91" t="str">
        <f>IF(func_st!S59="","",func_st!S59)</f>
        <v/>
      </c>
      <c r="C60" s="69" t="str">
        <f>IF(B60="","",基本情報!$G$9)</f>
        <v/>
      </c>
      <c r="D60" s="69" t="str">
        <f>IF(func_st!T59="","",func_st!T59)</f>
        <v/>
      </c>
      <c r="E60" s="69" t="str">
        <f>IF(func_st!V59="","",func_st!V59)</f>
        <v/>
      </c>
      <c r="F60" s="69" t="str">
        <f>IF(func_st!W59=0,"",func_st!W59)</f>
        <v/>
      </c>
      <c r="G60" s="69" t="str">
        <f>IF(func_st!U59="","",IF(func_st!U59=1,"〇",""))</f>
        <v/>
      </c>
    </row>
    <row r="61" spans="1:7">
      <c r="A61" s="70">
        <v>58</v>
      </c>
      <c r="B61" s="91" t="str">
        <f>IF(func_st!S60="","",func_st!S60)</f>
        <v/>
      </c>
      <c r="C61" s="69" t="str">
        <f>IF(B61="","",基本情報!$G$9)</f>
        <v/>
      </c>
      <c r="D61" s="69" t="str">
        <f>IF(func_st!T60="","",func_st!T60)</f>
        <v/>
      </c>
      <c r="E61" s="69" t="str">
        <f>IF(func_st!V60="","",func_st!V60)</f>
        <v/>
      </c>
      <c r="F61" s="69" t="str">
        <f>IF(func_st!W60=0,"",func_st!W60)</f>
        <v/>
      </c>
      <c r="G61" s="69" t="str">
        <f>IF(func_st!U60="","",IF(func_st!U60=1,"〇",""))</f>
        <v/>
      </c>
    </row>
    <row r="62" spans="1:7">
      <c r="A62" s="70">
        <v>59</v>
      </c>
      <c r="B62" s="91" t="str">
        <f>IF(func_st!S61="","",func_st!S61)</f>
        <v/>
      </c>
      <c r="C62" s="69" t="str">
        <f>IF(B62="","",基本情報!$G$9)</f>
        <v/>
      </c>
      <c r="D62" s="69" t="str">
        <f>IF(func_st!T61="","",func_st!T61)</f>
        <v/>
      </c>
      <c r="E62" s="69" t="str">
        <f>IF(func_st!V61="","",func_st!V61)</f>
        <v/>
      </c>
      <c r="F62" s="69" t="str">
        <f>IF(func_st!W61=0,"",func_st!W61)</f>
        <v/>
      </c>
      <c r="G62" s="69" t="str">
        <f>IF(func_st!U61="","",IF(func_st!U61=1,"〇",""))</f>
        <v/>
      </c>
    </row>
    <row r="63" spans="1:7">
      <c r="A63" s="70">
        <v>60</v>
      </c>
      <c r="B63" s="91" t="str">
        <f>IF(func_st!S62="","",func_st!S62)</f>
        <v/>
      </c>
      <c r="C63" s="69" t="str">
        <f>IF(B63="","",基本情報!$G$9)</f>
        <v/>
      </c>
      <c r="D63" s="69" t="str">
        <f>IF(func_st!T62="","",func_st!T62)</f>
        <v/>
      </c>
      <c r="E63" s="69" t="str">
        <f>IF(func_st!V62="","",func_st!V62)</f>
        <v/>
      </c>
      <c r="F63" s="69" t="str">
        <f>IF(func_st!W62=0,"",func_st!W62)</f>
        <v/>
      </c>
      <c r="G63" s="69" t="str">
        <f>IF(func_st!U62="","",IF(func_st!U62=1,"〇",""))</f>
        <v/>
      </c>
    </row>
    <row r="64" spans="1:7">
      <c r="A64" s="70">
        <v>61</v>
      </c>
      <c r="B64" s="91" t="str">
        <f>IF(func_st!S63="","",func_st!S63)</f>
        <v/>
      </c>
      <c r="C64" s="69" t="str">
        <f>IF(B64="","",基本情報!$G$9)</f>
        <v/>
      </c>
      <c r="D64" s="69" t="str">
        <f>IF(func_st!T63="","",func_st!T63)</f>
        <v/>
      </c>
      <c r="E64" s="69" t="str">
        <f>IF(func_st!V63="","",func_st!V63)</f>
        <v/>
      </c>
      <c r="F64" s="69" t="str">
        <f>IF(func_st!W63=0,"",func_st!W63)</f>
        <v/>
      </c>
      <c r="G64" s="69" t="str">
        <f>IF(func_st!U63="","",IF(func_st!U63=1,"〇",""))</f>
        <v/>
      </c>
    </row>
    <row r="65" spans="1:7">
      <c r="A65" s="70">
        <v>62</v>
      </c>
      <c r="B65" s="91" t="str">
        <f>IF(func_st!S64="","",func_st!S64)</f>
        <v/>
      </c>
      <c r="C65" s="69" t="str">
        <f>IF(B65="","",基本情報!$G$9)</f>
        <v/>
      </c>
      <c r="D65" s="69" t="str">
        <f>IF(func_st!T64="","",func_st!T64)</f>
        <v/>
      </c>
      <c r="E65" s="69" t="str">
        <f>IF(func_st!V64="","",func_st!V64)</f>
        <v/>
      </c>
      <c r="F65" s="69" t="str">
        <f>IF(func_st!W64=0,"",func_st!W64)</f>
        <v/>
      </c>
      <c r="G65" s="69" t="str">
        <f>IF(func_st!U64="","",IF(func_st!U64=1,"〇",""))</f>
        <v/>
      </c>
    </row>
    <row r="66" spans="1:7">
      <c r="A66" s="70">
        <v>63</v>
      </c>
      <c r="B66" s="91" t="str">
        <f>IF(func_st!S65="","",func_st!S65)</f>
        <v/>
      </c>
      <c r="C66" s="69" t="str">
        <f>IF(B66="","",基本情報!$G$9)</f>
        <v/>
      </c>
      <c r="D66" s="69" t="str">
        <f>IF(func_st!T65="","",func_st!T65)</f>
        <v/>
      </c>
      <c r="E66" s="69" t="str">
        <f>IF(func_st!V65="","",func_st!V65)</f>
        <v/>
      </c>
      <c r="F66" s="69" t="str">
        <f>IF(func_st!W65=0,"",func_st!W65)</f>
        <v/>
      </c>
      <c r="G66" s="69" t="str">
        <f>IF(func_st!U65="","",IF(func_st!U65=1,"〇",""))</f>
        <v/>
      </c>
    </row>
    <row r="67" spans="1:7">
      <c r="A67" s="70">
        <v>64</v>
      </c>
      <c r="B67" s="91" t="str">
        <f>IF(func_st!S66="","",func_st!S66)</f>
        <v/>
      </c>
      <c r="C67" s="69" t="str">
        <f>IF(B67="","",基本情報!$G$9)</f>
        <v/>
      </c>
      <c r="D67" s="69" t="str">
        <f>IF(func_st!T66="","",func_st!T66)</f>
        <v/>
      </c>
      <c r="E67" s="69" t="str">
        <f>IF(func_st!V66="","",func_st!V66)</f>
        <v/>
      </c>
      <c r="F67" s="69" t="str">
        <f>IF(func_st!W66=0,"",func_st!W66)</f>
        <v/>
      </c>
      <c r="G67" s="69" t="str">
        <f>IF(func_st!U66="","",IF(func_st!U66=1,"〇",""))</f>
        <v/>
      </c>
    </row>
    <row r="68" spans="1:7">
      <c r="A68" s="70">
        <v>65</v>
      </c>
      <c r="B68" s="91" t="str">
        <f>IF(func_st!S67="","",func_st!S67)</f>
        <v/>
      </c>
      <c r="C68" s="69" t="str">
        <f>IF(B68="","",基本情報!$G$9)</f>
        <v/>
      </c>
      <c r="D68" s="69" t="str">
        <f>IF(func_st!T67="","",func_st!T67)</f>
        <v/>
      </c>
      <c r="E68" s="69" t="str">
        <f>IF(func_st!V67="","",func_st!V67)</f>
        <v/>
      </c>
      <c r="F68" s="69" t="str">
        <f>IF(func_st!W67=0,"",func_st!W67)</f>
        <v/>
      </c>
      <c r="G68" s="69" t="str">
        <f>IF(func_st!U67="","",IF(func_st!U67=1,"〇",""))</f>
        <v/>
      </c>
    </row>
    <row r="69" spans="1:7">
      <c r="A69" s="70">
        <v>66</v>
      </c>
      <c r="B69" s="91" t="str">
        <f>IF(func_st!S68="","",func_st!S68)</f>
        <v/>
      </c>
      <c r="C69" s="69" t="str">
        <f>IF(B69="","",基本情報!$G$9)</f>
        <v/>
      </c>
      <c r="D69" s="69" t="str">
        <f>IF(func_st!T68="","",func_st!T68)</f>
        <v/>
      </c>
      <c r="E69" s="69" t="str">
        <f>IF(func_st!V68="","",func_st!V68)</f>
        <v/>
      </c>
      <c r="F69" s="69" t="str">
        <f>IF(func_st!W68=0,"",func_st!W68)</f>
        <v/>
      </c>
      <c r="G69" s="69" t="str">
        <f>IF(func_st!U68="","",IF(func_st!U68=1,"〇",""))</f>
        <v/>
      </c>
    </row>
    <row r="70" spans="1:7">
      <c r="A70" s="70">
        <v>67</v>
      </c>
      <c r="B70" s="91" t="str">
        <f>IF(func_st!S69="","",func_st!S69)</f>
        <v/>
      </c>
      <c r="C70" s="69" t="str">
        <f>IF(B70="","",基本情報!$G$9)</f>
        <v/>
      </c>
      <c r="D70" s="69" t="str">
        <f>IF(func_st!T69="","",func_st!T69)</f>
        <v/>
      </c>
      <c r="E70" s="69" t="str">
        <f>IF(func_st!V69="","",func_st!V69)</f>
        <v/>
      </c>
      <c r="F70" s="69" t="str">
        <f>IF(func_st!W69=0,"",func_st!W69)</f>
        <v/>
      </c>
      <c r="G70" s="69" t="str">
        <f>IF(func_st!U69="","",IF(func_st!U69=1,"〇",""))</f>
        <v/>
      </c>
    </row>
    <row r="71" spans="1:7">
      <c r="A71" s="70">
        <v>68</v>
      </c>
      <c r="B71" s="91" t="str">
        <f>IF(func_st!S70="","",func_st!S70)</f>
        <v/>
      </c>
      <c r="C71" s="69" t="str">
        <f>IF(B71="","",基本情報!$G$9)</f>
        <v/>
      </c>
      <c r="D71" s="69" t="str">
        <f>IF(func_st!T70="","",func_st!T70)</f>
        <v/>
      </c>
      <c r="E71" s="69" t="str">
        <f>IF(func_st!V70="","",func_st!V70)</f>
        <v/>
      </c>
      <c r="F71" s="69" t="str">
        <f>IF(func_st!W70=0,"",func_st!W70)</f>
        <v/>
      </c>
      <c r="G71" s="69" t="str">
        <f>IF(func_st!U70="","",IF(func_st!U70=1,"〇",""))</f>
        <v/>
      </c>
    </row>
    <row r="72" spans="1:7">
      <c r="A72" s="70">
        <v>69</v>
      </c>
      <c r="B72" s="91" t="str">
        <f>IF(func_st!S71="","",func_st!S71)</f>
        <v/>
      </c>
      <c r="C72" s="69" t="str">
        <f>IF(B72="","",基本情報!$G$9)</f>
        <v/>
      </c>
      <c r="D72" s="69" t="str">
        <f>IF(func_st!T71="","",func_st!T71)</f>
        <v/>
      </c>
      <c r="E72" s="69" t="str">
        <f>IF(func_st!V71="","",func_st!V71)</f>
        <v/>
      </c>
      <c r="F72" s="69" t="str">
        <f>IF(func_st!W71=0,"",func_st!W71)</f>
        <v/>
      </c>
      <c r="G72" s="69" t="str">
        <f>IF(func_st!U71="","",IF(func_st!U71=1,"〇",""))</f>
        <v/>
      </c>
    </row>
    <row r="73" spans="1:7">
      <c r="A73" s="70">
        <v>70</v>
      </c>
      <c r="B73" s="91" t="str">
        <f>IF(func_st!S72="","",func_st!S72)</f>
        <v/>
      </c>
      <c r="C73" s="69" t="str">
        <f>IF(B73="","",基本情報!$G$9)</f>
        <v/>
      </c>
      <c r="D73" s="69" t="str">
        <f>IF(func_st!T72="","",func_st!T72)</f>
        <v/>
      </c>
      <c r="E73" s="69" t="str">
        <f>IF(func_st!V72="","",func_st!V72)</f>
        <v/>
      </c>
      <c r="F73" s="69" t="str">
        <f>IF(func_st!W72=0,"",func_st!W72)</f>
        <v/>
      </c>
      <c r="G73" s="69" t="str">
        <f>IF(func_st!U72="","",IF(func_st!U72=1,"〇",""))</f>
        <v/>
      </c>
    </row>
    <row r="74" spans="1:7">
      <c r="A74" s="70">
        <v>71</v>
      </c>
      <c r="B74" s="91" t="str">
        <f>IF(func_st!S73="","",func_st!S73)</f>
        <v/>
      </c>
      <c r="C74" s="69" t="str">
        <f>IF(B74="","",基本情報!$G$9)</f>
        <v/>
      </c>
      <c r="D74" s="69" t="str">
        <f>IF(func_st!T73="","",func_st!T73)</f>
        <v/>
      </c>
      <c r="E74" s="69" t="str">
        <f>IF(func_st!V73="","",func_st!V73)</f>
        <v/>
      </c>
      <c r="F74" s="69" t="str">
        <f>IF(func_st!W73=0,"",func_st!W73)</f>
        <v/>
      </c>
      <c r="G74" s="69" t="str">
        <f>IF(func_st!U73="","",IF(func_st!U73=1,"〇",""))</f>
        <v/>
      </c>
    </row>
    <row r="75" spans="1:7">
      <c r="A75" s="70">
        <v>72</v>
      </c>
      <c r="B75" s="91" t="str">
        <f>IF(func_st!S74="","",func_st!S74)</f>
        <v/>
      </c>
      <c r="C75" s="69" t="str">
        <f>IF(B75="","",基本情報!$G$9)</f>
        <v/>
      </c>
      <c r="D75" s="69" t="str">
        <f>IF(func_st!T74="","",func_st!T74)</f>
        <v/>
      </c>
      <c r="E75" s="69" t="str">
        <f>IF(func_st!V74="","",func_st!V74)</f>
        <v/>
      </c>
      <c r="F75" s="69" t="str">
        <f>IF(func_st!W74=0,"",func_st!W74)</f>
        <v/>
      </c>
      <c r="G75" s="69" t="str">
        <f>IF(func_st!U74="","",IF(func_st!U74=1,"〇",""))</f>
        <v/>
      </c>
    </row>
    <row r="76" spans="1:7">
      <c r="A76" s="70">
        <v>73</v>
      </c>
      <c r="B76" s="91" t="str">
        <f>IF(func_st!S75="","",func_st!S75)</f>
        <v/>
      </c>
      <c r="C76" s="69" t="str">
        <f>IF(B76="","",基本情報!$G$9)</f>
        <v/>
      </c>
      <c r="D76" s="69" t="str">
        <f>IF(func_st!T75="","",func_st!T75)</f>
        <v/>
      </c>
      <c r="E76" s="69" t="str">
        <f>IF(func_st!V75="","",func_st!V75)</f>
        <v/>
      </c>
      <c r="F76" s="69" t="str">
        <f>IF(func_st!W75=0,"",func_st!W75)</f>
        <v/>
      </c>
      <c r="G76" s="69" t="str">
        <f>IF(func_st!U75="","",IF(func_st!U75=1,"〇",""))</f>
        <v/>
      </c>
    </row>
    <row r="77" spans="1:7">
      <c r="A77" s="70">
        <v>74</v>
      </c>
      <c r="B77" s="91" t="str">
        <f>IF(func_st!S76="","",func_st!S76)</f>
        <v/>
      </c>
      <c r="C77" s="69" t="str">
        <f>IF(B77="","",基本情報!$G$9)</f>
        <v/>
      </c>
      <c r="D77" s="69" t="str">
        <f>IF(func_st!T76="","",func_st!T76)</f>
        <v/>
      </c>
      <c r="E77" s="69" t="str">
        <f>IF(func_st!V76="","",func_st!V76)</f>
        <v/>
      </c>
      <c r="F77" s="69" t="str">
        <f>IF(func_st!W76=0,"",func_st!W76)</f>
        <v/>
      </c>
      <c r="G77" s="69" t="str">
        <f>IF(func_st!U76="","",IF(func_st!U76=1,"〇",""))</f>
        <v/>
      </c>
    </row>
    <row r="78" spans="1:7">
      <c r="A78" s="70">
        <v>75</v>
      </c>
      <c r="B78" s="91" t="str">
        <f>IF(func_st!S77="","",func_st!S77)</f>
        <v/>
      </c>
      <c r="C78" s="69" t="str">
        <f>IF(B78="","",基本情報!$G$9)</f>
        <v/>
      </c>
      <c r="D78" s="69" t="str">
        <f>IF(func_st!T77="","",func_st!T77)</f>
        <v/>
      </c>
      <c r="E78" s="69" t="str">
        <f>IF(func_st!V77="","",func_st!V77)</f>
        <v/>
      </c>
      <c r="F78" s="69" t="str">
        <f>IF(func_st!W77=0,"",func_st!W77)</f>
        <v/>
      </c>
      <c r="G78" s="69" t="str">
        <f>IF(func_st!U77="","",IF(func_st!U77=1,"〇",""))</f>
        <v/>
      </c>
    </row>
    <row r="79" spans="1:7">
      <c r="A79" s="70">
        <v>76</v>
      </c>
      <c r="B79" s="91" t="str">
        <f>IF(func_st!S78="","",func_st!S78)</f>
        <v/>
      </c>
      <c r="C79" s="69" t="str">
        <f>IF(B79="","",基本情報!$G$9)</f>
        <v/>
      </c>
      <c r="D79" s="69" t="str">
        <f>IF(func_st!T78="","",func_st!T78)</f>
        <v/>
      </c>
      <c r="E79" s="69" t="str">
        <f>IF(func_st!V78="","",func_st!V78)</f>
        <v/>
      </c>
      <c r="F79" s="69" t="str">
        <f>IF(func_st!W78=0,"",func_st!W78)</f>
        <v/>
      </c>
      <c r="G79" s="69" t="str">
        <f>IF(func_st!U78="","",IF(func_st!U78=1,"〇",""))</f>
        <v/>
      </c>
    </row>
    <row r="80" spans="1:7">
      <c r="A80" s="70">
        <v>77</v>
      </c>
      <c r="B80" s="91" t="str">
        <f>IF(func_st!S79="","",func_st!S79)</f>
        <v/>
      </c>
      <c r="C80" s="69" t="str">
        <f>IF(B80="","",基本情報!$G$9)</f>
        <v/>
      </c>
      <c r="D80" s="69" t="str">
        <f>IF(func_st!T79="","",func_st!T79)</f>
        <v/>
      </c>
      <c r="E80" s="69" t="str">
        <f>IF(func_st!V79="","",func_st!V79)</f>
        <v/>
      </c>
      <c r="F80" s="69" t="str">
        <f>IF(func_st!W79=0,"",func_st!W79)</f>
        <v/>
      </c>
      <c r="G80" s="69" t="str">
        <f>IF(func_st!U79="","",IF(func_st!U79=1,"〇",""))</f>
        <v/>
      </c>
    </row>
    <row r="81" spans="1:7">
      <c r="A81" s="70">
        <v>78</v>
      </c>
      <c r="B81" s="91" t="str">
        <f>IF(func_st!S80="","",func_st!S80)</f>
        <v/>
      </c>
      <c r="C81" s="69" t="str">
        <f>IF(B81="","",基本情報!$G$9)</f>
        <v/>
      </c>
      <c r="D81" s="69" t="str">
        <f>IF(func_st!T80="","",func_st!T80)</f>
        <v/>
      </c>
      <c r="E81" s="69" t="str">
        <f>IF(func_st!V80="","",func_st!V80)</f>
        <v/>
      </c>
      <c r="F81" s="69" t="str">
        <f>IF(func_st!W80=0,"",func_st!W80)</f>
        <v/>
      </c>
      <c r="G81" s="69" t="str">
        <f>IF(func_st!U80="","",IF(func_st!U80=1,"〇",""))</f>
        <v/>
      </c>
    </row>
    <row r="82" spans="1:7">
      <c r="A82" s="70">
        <v>79</v>
      </c>
      <c r="B82" s="91" t="str">
        <f>IF(func_st!S81="","",func_st!S81)</f>
        <v/>
      </c>
      <c r="C82" s="69" t="str">
        <f>IF(B82="","",基本情報!$G$9)</f>
        <v/>
      </c>
      <c r="D82" s="69" t="str">
        <f>IF(func_st!T81="","",func_st!T81)</f>
        <v/>
      </c>
      <c r="E82" s="69" t="str">
        <f>IF(func_st!V81="","",func_st!V81)</f>
        <v/>
      </c>
      <c r="F82" s="69" t="str">
        <f>IF(func_st!W81=0,"",func_st!W81)</f>
        <v/>
      </c>
      <c r="G82" s="69" t="str">
        <f>IF(func_st!U81="","",IF(func_st!U81=1,"〇",""))</f>
        <v/>
      </c>
    </row>
    <row r="83" spans="1:7">
      <c r="A83" s="70">
        <v>80</v>
      </c>
      <c r="B83" s="91" t="str">
        <f>IF(func_st!S82="","",func_st!S82)</f>
        <v/>
      </c>
      <c r="C83" s="69" t="str">
        <f>IF(B83="","",基本情報!$G$9)</f>
        <v/>
      </c>
      <c r="D83" s="69" t="str">
        <f>IF(func_st!T82="","",func_st!T82)</f>
        <v/>
      </c>
      <c r="E83" s="69" t="str">
        <f>IF(func_st!V82="","",func_st!V82)</f>
        <v/>
      </c>
      <c r="F83" s="69" t="str">
        <f>IF(func_st!W82=0,"",func_st!W82)</f>
        <v/>
      </c>
      <c r="G83" s="69" t="str">
        <f>IF(func_st!U82="","",IF(func_st!U82=1,"〇",""))</f>
        <v/>
      </c>
    </row>
    <row r="84" spans="1:7">
      <c r="A84" s="70">
        <v>81</v>
      </c>
      <c r="B84" s="91" t="str">
        <f>IF(func_st!S83="","",func_st!S83)</f>
        <v/>
      </c>
      <c r="C84" s="69" t="str">
        <f>IF(B84="","",基本情報!$G$9)</f>
        <v/>
      </c>
      <c r="D84" s="69" t="str">
        <f>IF(func_st!T83="","",func_st!T83)</f>
        <v/>
      </c>
      <c r="E84" s="69" t="str">
        <f>IF(func_st!V83="","",func_st!V83)</f>
        <v/>
      </c>
      <c r="F84" s="69" t="str">
        <f>IF(func_st!W83=0,"",func_st!W83)</f>
        <v/>
      </c>
      <c r="G84" s="69" t="str">
        <f>IF(func_st!U83="","",IF(func_st!U83=1,"〇",""))</f>
        <v/>
      </c>
    </row>
    <row r="85" spans="1:7">
      <c r="A85" s="70">
        <v>82</v>
      </c>
      <c r="B85" s="91" t="str">
        <f>IF(func_st!S84="","",func_st!S84)</f>
        <v/>
      </c>
      <c r="C85" s="69" t="str">
        <f>IF(B85="","",基本情報!$G$9)</f>
        <v/>
      </c>
      <c r="D85" s="69" t="str">
        <f>IF(func_st!T84="","",func_st!T84)</f>
        <v/>
      </c>
      <c r="E85" s="69" t="str">
        <f>IF(func_st!V84="","",func_st!V84)</f>
        <v/>
      </c>
      <c r="F85" s="69" t="str">
        <f>IF(func_st!W84=0,"",func_st!W84)</f>
        <v/>
      </c>
      <c r="G85" s="69" t="str">
        <f>IF(func_st!U84="","",IF(func_st!U84=1,"〇",""))</f>
        <v/>
      </c>
    </row>
    <row r="86" spans="1:7">
      <c r="A86" s="70">
        <v>83</v>
      </c>
      <c r="B86" s="91" t="str">
        <f>IF(func_st!S85="","",func_st!S85)</f>
        <v/>
      </c>
      <c r="C86" s="69" t="str">
        <f>IF(B86="","",基本情報!$G$9)</f>
        <v/>
      </c>
      <c r="D86" s="69" t="str">
        <f>IF(func_st!T85="","",func_st!T85)</f>
        <v/>
      </c>
      <c r="E86" s="69" t="str">
        <f>IF(func_st!V85="","",func_st!V85)</f>
        <v/>
      </c>
      <c r="F86" s="69" t="str">
        <f>IF(func_st!W85=0,"",func_st!W85)</f>
        <v/>
      </c>
      <c r="G86" s="69" t="str">
        <f>IF(func_st!U85="","",IF(func_st!U85=1,"〇",""))</f>
        <v/>
      </c>
    </row>
    <row r="87" spans="1:7">
      <c r="A87" s="70">
        <v>84</v>
      </c>
      <c r="B87" s="91" t="str">
        <f>IF(func_st!S86="","",func_st!S86)</f>
        <v/>
      </c>
      <c r="C87" s="69" t="str">
        <f>IF(B87="","",基本情報!$G$9)</f>
        <v/>
      </c>
      <c r="D87" s="69" t="str">
        <f>IF(func_st!T86="","",func_st!T86)</f>
        <v/>
      </c>
      <c r="E87" s="69" t="str">
        <f>IF(func_st!V86="","",func_st!V86)</f>
        <v/>
      </c>
      <c r="F87" s="69" t="str">
        <f>IF(func_st!W86=0,"",func_st!W86)</f>
        <v/>
      </c>
      <c r="G87" s="69" t="str">
        <f>IF(func_st!U86="","",IF(func_st!U86=1,"〇",""))</f>
        <v/>
      </c>
    </row>
    <row r="88" spans="1:7">
      <c r="A88" s="70">
        <v>85</v>
      </c>
      <c r="B88" s="91" t="str">
        <f>IF(func_st!S87="","",func_st!S87)</f>
        <v/>
      </c>
      <c r="C88" s="69" t="str">
        <f>IF(B88="","",基本情報!$G$9)</f>
        <v/>
      </c>
      <c r="D88" s="69" t="str">
        <f>IF(func_st!T87="","",func_st!T87)</f>
        <v/>
      </c>
      <c r="E88" s="69" t="str">
        <f>IF(func_st!V87="","",func_st!V87)</f>
        <v/>
      </c>
      <c r="F88" s="69" t="str">
        <f>IF(func_st!W87=0,"",func_st!W87)</f>
        <v/>
      </c>
      <c r="G88" s="69" t="str">
        <f>IF(func_st!U87="","",IF(func_st!U87=1,"〇",""))</f>
        <v/>
      </c>
    </row>
    <row r="89" spans="1:7">
      <c r="A89" s="70">
        <v>86</v>
      </c>
      <c r="B89" s="91" t="str">
        <f>IF(func_st!S88="","",func_st!S88)</f>
        <v/>
      </c>
      <c r="C89" s="69" t="str">
        <f>IF(B89="","",基本情報!$G$9)</f>
        <v/>
      </c>
      <c r="D89" s="69" t="str">
        <f>IF(func_st!T88="","",func_st!T88)</f>
        <v/>
      </c>
      <c r="E89" s="69" t="str">
        <f>IF(func_st!V88="","",func_st!V88)</f>
        <v/>
      </c>
      <c r="F89" s="69" t="str">
        <f>IF(func_st!W88=0,"",func_st!W88)</f>
        <v/>
      </c>
      <c r="G89" s="69" t="str">
        <f>IF(func_st!U88="","",IF(func_st!U88=1,"〇",""))</f>
        <v/>
      </c>
    </row>
    <row r="90" spans="1:7">
      <c r="A90" s="70">
        <v>87</v>
      </c>
      <c r="B90" s="91" t="str">
        <f>IF(func_st!S89="","",func_st!S89)</f>
        <v/>
      </c>
      <c r="C90" s="69" t="str">
        <f>IF(B90="","",基本情報!$G$9)</f>
        <v/>
      </c>
      <c r="D90" s="69" t="str">
        <f>IF(func_st!T89="","",func_st!T89)</f>
        <v/>
      </c>
      <c r="E90" s="69" t="str">
        <f>IF(func_st!V89="","",func_st!V89)</f>
        <v/>
      </c>
      <c r="F90" s="69" t="str">
        <f>IF(func_st!W89=0,"",func_st!W89)</f>
        <v/>
      </c>
      <c r="G90" s="69" t="str">
        <f>IF(func_st!U89="","",IF(func_st!U89=1,"〇",""))</f>
        <v/>
      </c>
    </row>
    <row r="91" spans="1:7">
      <c r="A91" s="70">
        <v>88</v>
      </c>
      <c r="B91" s="91" t="str">
        <f>IF(func_st!S90="","",func_st!S90)</f>
        <v/>
      </c>
      <c r="C91" s="69" t="str">
        <f>IF(B91="","",基本情報!$G$9)</f>
        <v/>
      </c>
      <c r="D91" s="69" t="str">
        <f>IF(func_st!T90="","",func_st!T90)</f>
        <v/>
      </c>
      <c r="E91" s="69" t="str">
        <f>IF(func_st!V90="","",func_st!V90)</f>
        <v/>
      </c>
      <c r="F91" s="69" t="str">
        <f>IF(func_st!W90=0,"",func_st!W90)</f>
        <v/>
      </c>
      <c r="G91" s="69" t="str">
        <f>IF(func_st!U90="","",IF(func_st!U90=1,"〇",""))</f>
        <v/>
      </c>
    </row>
    <row r="92" spans="1:7">
      <c r="A92" s="70">
        <v>89</v>
      </c>
      <c r="B92" s="91" t="str">
        <f>IF(func_st!S91="","",func_st!S91)</f>
        <v/>
      </c>
      <c r="C92" s="69" t="str">
        <f>IF(B92="","",基本情報!$G$9)</f>
        <v/>
      </c>
      <c r="D92" s="69" t="str">
        <f>IF(func_st!T91="","",func_st!T91)</f>
        <v/>
      </c>
      <c r="E92" s="69" t="str">
        <f>IF(func_st!V91="","",func_st!V91)</f>
        <v/>
      </c>
      <c r="F92" s="69" t="str">
        <f>IF(func_st!W91=0,"",func_st!W91)</f>
        <v/>
      </c>
      <c r="G92" s="69" t="str">
        <f>IF(func_st!U91="","",IF(func_st!U91=1,"〇",""))</f>
        <v/>
      </c>
    </row>
    <row r="93" spans="1:7">
      <c r="A93" s="70">
        <v>90</v>
      </c>
      <c r="B93" s="91" t="str">
        <f>IF(func_st!S92="","",func_st!S92)</f>
        <v/>
      </c>
      <c r="C93" s="69" t="str">
        <f>IF(B93="","",基本情報!$G$9)</f>
        <v/>
      </c>
      <c r="D93" s="69" t="str">
        <f>IF(func_st!T92="","",func_st!T92)</f>
        <v/>
      </c>
      <c r="E93" s="69" t="str">
        <f>IF(func_st!V92="","",func_st!V92)</f>
        <v/>
      </c>
      <c r="F93" s="69" t="str">
        <f>IF(func_st!W92=0,"",func_st!W92)</f>
        <v/>
      </c>
      <c r="G93" s="69" t="str">
        <f>IF(func_st!U92="","",IF(func_st!U92=1,"〇",""))</f>
        <v/>
      </c>
    </row>
    <row r="94" spans="1:7">
      <c r="A94" s="70">
        <v>91</v>
      </c>
      <c r="B94" s="91" t="str">
        <f>IF(func_st!S93="","",func_st!S93)</f>
        <v/>
      </c>
      <c r="C94" s="69" t="str">
        <f>IF(B94="","",基本情報!$G$9)</f>
        <v/>
      </c>
      <c r="D94" s="69" t="str">
        <f>IF(func_st!T93="","",func_st!T93)</f>
        <v/>
      </c>
      <c r="E94" s="69" t="str">
        <f>IF(func_st!V93="","",func_st!V93)</f>
        <v/>
      </c>
      <c r="F94" s="69" t="str">
        <f>IF(func_st!W93=0,"",func_st!W93)</f>
        <v/>
      </c>
      <c r="G94" s="69" t="str">
        <f>IF(func_st!U93="","",IF(func_st!U93=1,"〇",""))</f>
        <v/>
      </c>
    </row>
    <row r="95" spans="1:7">
      <c r="A95" s="70">
        <v>92</v>
      </c>
      <c r="B95" s="91" t="str">
        <f>IF(func_st!S94="","",func_st!S94)</f>
        <v/>
      </c>
      <c r="C95" s="69" t="str">
        <f>IF(B95="","",基本情報!$G$9)</f>
        <v/>
      </c>
      <c r="D95" s="69" t="str">
        <f>IF(func_st!T94="","",func_st!T94)</f>
        <v/>
      </c>
      <c r="E95" s="69" t="str">
        <f>IF(func_st!V94="","",func_st!V94)</f>
        <v/>
      </c>
      <c r="F95" s="69" t="str">
        <f>IF(func_st!W94=0,"",func_st!W94)</f>
        <v/>
      </c>
      <c r="G95" s="69" t="str">
        <f>IF(func_st!U94="","",IF(func_st!U94=1,"〇",""))</f>
        <v/>
      </c>
    </row>
    <row r="96" spans="1:7">
      <c r="A96" s="70">
        <v>93</v>
      </c>
      <c r="B96" s="91" t="str">
        <f>IF(func_st!S95="","",func_st!S95)</f>
        <v/>
      </c>
      <c r="C96" s="69" t="str">
        <f>IF(B96="","",基本情報!$G$9)</f>
        <v/>
      </c>
      <c r="D96" s="69" t="str">
        <f>IF(func_st!T95="","",func_st!T95)</f>
        <v/>
      </c>
      <c r="E96" s="69" t="str">
        <f>IF(func_st!V95="","",func_st!V95)</f>
        <v/>
      </c>
      <c r="F96" s="69" t="str">
        <f>IF(func_st!W95=0,"",func_st!W95)</f>
        <v/>
      </c>
      <c r="G96" s="69" t="str">
        <f>IF(func_st!U95="","",IF(func_st!U95=1,"〇",""))</f>
        <v/>
      </c>
    </row>
    <row r="97" spans="1:7">
      <c r="A97" s="70">
        <v>94</v>
      </c>
      <c r="B97" s="91" t="str">
        <f>IF(func_st!S96="","",func_st!S96)</f>
        <v/>
      </c>
      <c r="C97" s="69" t="str">
        <f>IF(B97="","",基本情報!$G$9)</f>
        <v/>
      </c>
      <c r="D97" s="69" t="str">
        <f>IF(func_st!T96="","",func_st!T96)</f>
        <v/>
      </c>
      <c r="E97" s="69" t="str">
        <f>IF(func_st!V96="","",func_st!V96)</f>
        <v/>
      </c>
      <c r="F97" s="69" t="str">
        <f>IF(func_st!W96=0,"",func_st!W96)</f>
        <v/>
      </c>
      <c r="G97" s="69" t="str">
        <f>IF(func_st!U96="","",IF(func_st!U96=1,"〇",""))</f>
        <v/>
      </c>
    </row>
    <row r="98" spans="1:7">
      <c r="A98" s="70">
        <v>95</v>
      </c>
      <c r="B98" s="91" t="str">
        <f>IF(func_st!S97="","",func_st!S97)</f>
        <v/>
      </c>
      <c r="C98" s="69" t="str">
        <f>IF(B98="","",基本情報!$G$9)</f>
        <v/>
      </c>
      <c r="D98" s="69" t="str">
        <f>IF(func_st!T97="","",func_st!T97)</f>
        <v/>
      </c>
      <c r="E98" s="69" t="str">
        <f>IF(func_st!V97="","",func_st!V97)</f>
        <v/>
      </c>
      <c r="F98" s="69" t="str">
        <f>IF(func_st!W97=0,"",func_st!W97)</f>
        <v/>
      </c>
      <c r="G98" s="69" t="str">
        <f>IF(func_st!U97="","",IF(func_st!U97=1,"〇",""))</f>
        <v/>
      </c>
    </row>
    <row r="99" spans="1:7">
      <c r="A99" s="70">
        <v>96</v>
      </c>
      <c r="B99" s="91" t="str">
        <f>IF(func_st!S98="","",func_st!S98)</f>
        <v/>
      </c>
      <c r="C99" s="69" t="str">
        <f>IF(B99="","",基本情報!$G$9)</f>
        <v/>
      </c>
      <c r="D99" s="69" t="str">
        <f>IF(func_st!T98="","",func_st!T98)</f>
        <v/>
      </c>
      <c r="E99" s="69" t="str">
        <f>IF(func_st!V98="","",func_st!V98)</f>
        <v/>
      </c>
      <c r="F99" s="69" t="str">
        <f>IF(func_st!W98=0,"",func_st!W98)</f>
        <v/>
      </c>
      <c r="G99" s="69" t="str">
        <f>IF(func_st!U98="","",IF(func_st!U98=1,"〇",""))</f>
        <v/>
      </c>
    </row>
    <row r="100" spans="1:7">
      <c r="A100" s="70">
        <v>97</v>
      </c>
      <c r="B100" s="91" t="str">
        <f>IF(func_st!S99="","",func_st!S99)</f>
        <v/>
      </c>
      <c r="C100" s="69" t="str">
        <f>IF(B100="","",基本情報!$G$9)</f>
        <v/>
      </c>
      <c r="D100" s="69" t="str">
        <f>IF(func_st!T99="","",func_st!T99)</f>
        <v/>
      </c>
      <c r="E100" s="69" t="str">
        <f>IF(func_st!V99="","",func_st!V99)</f>
        <v/>
      </c>
      <c r="F100" s="69" t="str">
        <f>IF(func_st!W99=0,"",func_st!W99)</f>
        <v/>
      </c>
      <c r="G100" s="69" t="str">
        <f>IF(func_st!U99="","",IF(func_st!U99=1,"〇",""))</f>
        <v/>
      </c>
    </row>
    <row r="101" spans="1:7">
      <c r="A101" s="70">
        <v>98</v>
      </c>
      <c r="B101" s="91" t="str">
        <f>IF(func_st!S100="","",func_st!S100)</f>
        <v/>
      </c>
      <c r="C101" s="69" t="str">
        <f>IF(B101="","",基本情報!$G$9)</f>
        <v/>
      </c>
      <c r="D101" s="69" t="str">
        <f>IF(func_st!T100="","",func_st!T100)</f>
        <v/>
      </c>
      <c r="E101" s="69" t="str">
        <f>IF(func_st!V100="","",func_st!V100)</f>
        <v/>
      </c>
      <c r="F101" s="69" t="str">
        <f>IF(func_st!W100=0,"",func_st!W100)</f>
        <v/>
      </c>
      <c r="G101" s="69" t="str">
        <f>IF(func_st!U100="","",IF(func_st!U100=1,"〇",""))</f>
        <v/>
      </c>
    </row>
    <row r="102" spans="1:7">
      <c r="A102" s="70">
        <v>99</v>
      </c>
      <c r="B102" s="91" t="str">
        <f>IF(func_st!S101="","",func_st!S101)</f>
        <v/>
      </c>
      <c r="C102" s="69" t="str">
        <f>IF(B102="","",基本情報!$G$9)</f>
        <v/>
      </c>
      <c r="D102" s="69" t="str">
        <f>IF(func_st!T101="","",func_st!T101)</f>
        <v/>
      </c>
      <c r="E102" s="69" t="str">
        <f>IF(func_st!V101="","",func_st!V101)</f>
        <v/>
      </c>
      <c r="F102" s="69" t="str">
        <f>IF(func_st!W101=0,"",func_st!W101)</f>
        <v/>
      </c>
      <c r="G102" s="69" t="str">
        <f>IF(func_st!U101="","",IF(func_st!U101=1,"〇",""))</f>
        <v/>
      </c>
    </row>
    <row r="103" spans="1:7">
      <c r="A103" s="70">
        <v>100</v>
      </c>
      <c r="B103" s="91" t="str">
        <f>IF(func_st!S102="","",func_st!S102)</f>
        <v/>
      </c>
      <c r="C103" s="69" t="str">
        <f>IF(B103="","",基本情報!$G$9)</f>
        <v/>
      </c>
      <c r="D103" s="69" t="str">
        <f>IF(func_st!T102="","",func_st!T102)</f>
        <v/>
      </c>
      <c r="E103" s="69" t="str">
        <f>IF(func_st!V102="","",func_st!V102)</f>
        <v/>
      </c>
      <c r="F103" s="69" t="str">
        <f>IF(func_st!W102=0,"",func_st!W102)</f>
        <v/>
      </c>
      <c r="G103" s="69" t="str">
        <f>IF(func_st!U102="","",IF(func_st!U102=1,"〇",""))</f>
        <v/>
      </c>
    </row>
    <row r="104" spans="1:7">
      <c r="A104" s="70">
        <v>101</v>
      </c>
      <c r="B104" s="91" t="str">
        <f>IF(func_st!S103="","",func_st!S103)</f>
        <v/>
      </c>
      <c r="C104" s="69" t="str">
        <f>IF(B104="","",基本情報!$G$9)</f>
        <v/>
      </c>
      <c r="D104" s="69" t="str">
        <f>IF(func_st!T103="","",func_st!T103)</f>
        <v/>
      </c>
      <c r="E104" s="69" t="str">
        <f>IF(func_st!V103="","",func_st!V103)</f>
        <v/>
      </c>
      <c r="F104" s="69" t="str">
        <f>IF(func_st!W103=0,"",func_st!W103)</f>
        <v/>
      </c>
      <c r="G104" s="69" t="str">
        <f>IF(func_st!U103="","",IF(func_st!U103=1,"〇",""))</f>
        <v/>
      </c>
    </row>
    <row r="105" spans="1:7">
      <c r="A105" s="70">
        <v>102</v>
      </c>
      <c r="B105" s="91" t="str">
        <f>IF(func_st!S104="","",func_st!S104)</f>
        <v/>
      </c>
      <c r="C105" s="69" t="str">
        <f>IF(B105="","",基本情報!$G$9)</f>
        <v/>
      </c>
      <c r="D105" s="69" t="str">
        <f>IF(func_st!T104="","",func_st!T104)</f>
        <v/>
      </c>
      <c r="E105" s="69" t="str">
        <f>IF(func_st!V104="","",func_st!V104)</f>
        <v/>
      </c>
      <c r="F105" s="69" t="str">
        <f>IF(func_st!W104=0,"",func_st!W104)</f>
        <v/>
      </c>
      <c r="G105" s="69" t="str">
        <f>IF(func_st!U104="","",IF(func_st!U104=1,"〇",""))</f>
        <v/>
      </c>
    </row>
    <row r="106" spans="1:7">
      <c r="A106" s="70">
        <v>103</v>
      </c>
      <c r="B106" s="91" t="str">
        <f>IF(func_st!S105="","",func_st!S105)</f>
        <v/>
      </c>
      <c r="C106" s="69" t="str">
        <f>IF(B106="","",基本情報!$G$9)</f>
        <v/>
      </c>
      <c r="D106" s="69" t="str">
        <f>IF(func_st!T105="","",func_st!T105)</f>
        <v/>
      </c>
      <c r="E106" s="69" t="str">
        <f>IF(func_st!V105="","",func_st!V105)</f>
        <v/>
      </c>
      <c r="F106" s="69" t="str">
        <f>IF(func_st!W105=0,"",func_st!W105)</f>
        <v/>
      </c>
      <c r="G106" s="69" t="str">
        <f>IF(func_st!U105="","",IF(func_st!U105=1,"〇",""))</f>
        <v/>
      </c>
    </row>
    <row r="107" spans="1:7">
      <c r="A107" s="70">
        <v>104</v>
      </c>
      <c r="B107" s="91" t="str">
        <f>IF(func_st!S106="","",func_st!S106)</f>
        <v/>
      </c>
      <c r="C107" s="69" t="str">
        <f>IF(B107="","",基本情報!$G$9)</f>
        <v/>
      </c>
      <c r="D107" s="69" t="str">
        <f>IF(func_st!T106="","",func_st!T106)</f>
        <v/>
      </c>
      <c r="E107" s="69" t="str">
        <f>IF(func_st!V106="","",func_st!V106)</f>
        <v/>
      </c>
      <c r="F107" s="69" t="str">
        <f>IF(func_st!W106=0,"",func_st!W106)</f>
        <v/>
      </c>
      <c r="G107" s="69" t="str">
        <f>IF(func_st!U106="","",IF(func_st!U106=1,"〇",""))</f>
        <v/>
      </c>
    </row>
    <row r="108" spans="1:7">
      <c r="A108" s="70">
        <v>105</v>
      </c>
      <c r="B108" s="91" t="str">
        <f>IF(func_st!S107="","",func_st!S107)</f>
        <v/>
      </c>
      <c r="C108" s="69" t="str">
        <f>IF(B108="","",基本情報!$G$9)</f>
        <v/>
      </c>
      <c r="D108" s="69" t="str">
        <f>IF(func_st!T107="","",func_st!T107)</f>
        <v/>
      </c>
      <c r="E108" s="69" t="str">
        <f>IF(func_st!V107="","",func_st!V107)</f>
        <v/>
      </c>
      <c r="F108" s="69" t="str">
        <f>IF(func_st!W107=0,"",func_st!W107)</f>
        <v/>
      </c>
      <c r="G108" s="69" t="str">
        <f>IF(func_st!U107="","",IF(func_st!U107=1,"〇",""))</f>
        <v/>
      </c>
    </row>
    <row r="109" spans="1:7">
      <c r="A109" s="70">
        <v>106</v>
      </c>
      <c r="B109" s="91" t="str">
        <f>IF(func_st!S108="","",func_st!S108)</f>
        <v/>
      </c>
      <c r="C109" s="69" t="str">
        <f>IF(B109="","",基本情報!$G$9)</f>
        <v/>
      </c>
      <c r="D109" s="69" t="str">
        <f>IF(func_st!T108="","",func_st!T108)</f>
        <v/>
      </c>
      <c r="E109" s="69" t="str">
        <f>IF(func_st!V108="","",func_st!V108)</f>
        <v/>
      </c>
      <c r="F109" s="69" t="str">
        <f>IF(func_st!W108=0,"",func_st!W108)</f>
        <v/>
      </c>
      <c r="G109" s="69" t="str">
        <f>IF(func_st!U108="","",IF(func_st!U108=1,"〇",""))</f>
        <v/>
      </c>
    </row>
    <row r="110" spans="1:7">
      <c r="A110" s="70">
        <v>107</v>
      </c>
      <c r="B110" s="91" t="str">
        <f>IF(func_st!S109="","",func_st!S109)</f>
        <v/>
      </c>
      <c r="C110" s="69" t="str">
        <f>IF(B110="","",基本情報!$G$9)</f>
        <v/>
      </c>
      <c r="D110" s="69" t="str">
        <f>IF(func_st!T109="","",func_st!T109)</f>
        <v/>
      </c>
      <c r="E110" s="69" t="str">
        <f>IF(func_st!V109="","",func_st!V109)</f>
        <v/>
      </c>
      <c r="F110" s="69" t="str">
        <f>IF(func_st!W109=0,"",func_st!W109)</f>
        <v/>
      </c>
      <c r="G110" s="69" t="str">
        <f>IF(func_st!U109="","",IF(func_st!U109=1,"〇",""))</f>
        <v/>
      </c>
    </row>
    <row r="111" spans="1:7">
      <c r="A111" s="70">
        <v>108</v>
      </c>
      <c r="B111" s="91" t="str">
        <f>IF(func_st!S110="","",func_st!S110)</f>
        <v/>
      </c>
      <c r="C111" s="69" t="str">
        <f>IF(B111="","",基本情報!$G$9)</f>
        <v/>
      </c>
      <c r="D111" s="69" t="str">
        <f>IF(func_st!T110="","",func_st!T110)</f>
        <v/>
      </c>
      <c r="E111" s="69" t="str">
        <f>IF(func_st!V110="","",func_st!V110)</f>
        <v/>
      </c>
      <c r="F111" s="69" t="str">
        <f>IF(func_st!W110=0,"",func_st!W110)</f>
        <v/>
      </c>
      <c r="G111" s="69" t="str">
        <f>IF(func_st!U110="","",IF(func_st!U110=1,"〇",""))</f>
        <v/>
      </c>
    </row>
    <row r="112" spans="1:7">
      <c r="A112" s="70">
        <v>109</v>
      </c>
      <c r="B112" s="91" t="str">
        <f>IF(func_st!S111="","",func_st!S111)</f>
        <v/>
      </c>
      <c r="C112" s="69" t="str">
        <f>IF(B112="","",基本情報!$G$9)</f>
        <v/>
      </c>
      <c r="D112" s="69" t="str">
        <f>IF(func_st!T111="","",func_st!T111)</f>
        <v/>
      </c>
      <c r="E112" s="69" t="str">
        <f>IF(func_st!V111="","",func_st!V111)</f>
        <v/>
      </c>
      <c r="F112" s="69" t="str">
        <f>IF(func_st!W111=0,"",func_st!W111)</f>
        <v/>
      </c>
      <c r="G112" s="69" t="str">
        <f>IF(func_st!U111="","",IF(func_st!U111=1,"〇",""))</f>
        <v/>
      </c>
    </row>
    <row r="113" spans="1:7">
      <c r="A113" s="70">
        <v>110</v>
      </c>
      <c r="B113" s="91" t="str">
        <f>IF(func_st!S112="","",func_st!S112)</f>
        <v/>
      </c>
      <c r="C113" s="69" t="str">
        <f>IF(B113="","",基本情報!$G$9)</f>
        <v/>
      </c>
      <c r="D113" s="69" t="str">
        <f>IF(func_st!T112="","",func_st!T112)</f>
        <v/>
      </c>
      <c r="E113" s="69" t="str">
        <f>IF(func_st!V112="","",func_st!V112)</f>
        <v/>
      </c>
      <c r="F113" s="69" t="str">
        <f>IF(func_st!W112=0,"",func_st!W112)</f>
        <v/>
      </c>
      <c r="G113" s="69" t="str">
        <f>IF(func_st!U112="","",IF(func_st!U112=1,"〇",""))</f>
        <v/>
      </c>
    </row>
    <row r="114" spans="1:7">
      <c r="A114" s="70">
        <v>111</v>
      </c>
      <c r="B114" s="91" t="str">
        <f>IF(func_st!S113="","",func_st!S113)</f>
        <v/>
      </c>
      <c r="C114" s="69" t="str">
        <f>IF(B114="","",基本情報!$G$9)</f>
        <v/>
      </c>
      <c r="D114" s="69" t="str">
        <f>IF(func_st!T113="","",func_st!T113)</f>
        <v/>
      </c>
      <c r="E114" s="69" t="str">
        <f>IF(func_st!V113="","",func_st!V113)</f>
        <v/>
      </c>
      <c r="F114" s="69" t="str">
        <f>IF(func_st!W113=0,"",func_st!W113)</f>
        <v/>
      </c>
      <c r="G114" s="69" t="str">
        <f>IF(func_st!U113="","",IF(func_st!U113=1,"〇",""))</f>
        <v/>
      </c>
    </row>
    <row r="115" spans="1:7">
      <c r="A115" s="70">
        <v>112</v>
      </c>
      <c r="B115" s="91" t="str">
        <f>IF(func_st!S114="","",func_st!S114)</f>
        <v/>
      </c>
      <c r="C115" s="69" t="str">
        <f>IF(B115="","",基本情報!$G$9)</f>
        <v/>
      </c>
      <c r="D115" s="69" t="str">
        <f>IF(func_st!T114="","",func_st!T114)</f>
        <v/>
      </c>
      <c r="E115" s="69" t="str">
        <f>IF(func_st!V114="","",func_st!V114)</f>
        <v/>
      </c>
      <c r="F115" s="69" t="str">
        <f>IF(func_st!W114=0,"",func_st!W114)</f>
        <v/>
      </c>
      <c r="G115" s="69" t="str">
        <f>IF(func_st!U114="","",IF(func_st!U114=1,"〇",""))</f>
        <v/>
      </c>
    </row>
    <row r="116" spans="1:7">
      <c r="A116" s="70">
        <v>113</v>
      </c>
      <c r="B116" s="91" t="str">
        <f>IF(func_st!S115="","",func_st!S115)</f>
        <v/>
      </c>
      <c r="C116" s="69" t="str">
        <f>IF(B116="","",基本情報!$G$9)</f>
        <v/>
      </c>
      <c r="D116" s="69" t="str">
        <f>IF(func_st!T115="","",func_st!T115)</f>
        <v/>
      </c>
      <c r="E116" s="69" t="str">
        <f>IF(func_st!V115="","",func_st!V115)</f>
        <v/>
      </c>
      <c r="F116" s="69" t="str">
        <f>IF(func_st!W115=0,"",func_st!W115)</f>
        <v/>
      </c>
      <c r="G116" s="69" t="str">
        <f>IF(func_st!U115="","",IF(func_st!U115=1,"〇",""))</f>
        <v/>
      </c>
    </row>
    <row r="117" spans="1:7">
      <c r="A117" s="70">
        <v>114</v>
      </c>
      <c r="B117" s="91" t="str">
        <f>IF(func_st!S116="","",func_st!S116)</f>
        <v/>
      </c>
      <c r="C117" s="69" t="str">
        <f>IF(B117="","",基本情報!$G$9)</f>
        <v/>
      </c>
      <c r="D117" s="69" t="str">
        <f>IF(func_st!T116="","",func_st!T116)</f>
        <v/>
      </c>
      <c r="E117" s="69" t="str">
        <f>IF(func_st!V116="","",func_st!V116)</f>
        <v/>
      </c>
      <c r="F117" s="69" t="str">
        <f>IF(func_st!W116=0,"",func_st!W116)</f>
        <v/>
      </c>
      <c r="G117" s="69" t="str">
        <f>IF(func_st!U116="","",IF(func_st!U116=1,"〇",""))</f>
        <v/>
      </c>
    </row>
    <row r="118" spans="1:7">
      <c r="A118" s="70">
        <v>115</v>
      </c>
      <c r="B118" s="91" t="str">
        <f>IF(func_st!S117="","",func_st!S117)</f>
        <v/>
      </c>
      <c r="C118" s="69" t="str">
        <f>IF(B118="","",基本情報!$G$9)</f>
        <v/>
      </c>
      <c r="D118" s="69" t="str">
        <f>IF(func_st!T117="","",func_st!T117)</f>
        <v/>
      </c>
      <c r="E118" s="69" t="str">
        <f>IF(func_st!V117="","",func_st!V117)</f>
        <v/>
      </c>
      <c r="F118" s="69" t="str">
        <f>IF(func_st!W117=0,"",func_st!W117)</f>
        <v/>
      </c>
      <c r="G118" s="69" t="str">
        <f>IF(func_st!U117="","",IF(func_st!U117=1,"〇",""))</f>
        <v/>
      </c>
    </row>
    <row r="119" spans="1:7">
      <c r="A119" s="70">
        <v>116</v>
      </c>
      <c r="B119" s="91" t="str">
        <f>IF(func_st!S118="","",func_st!S118)</f>
        <v/>
      </c>
      <c r="C119" s="69" t="str">
        <f>IF(B119="","",基本情報!$G$9)</f>
        <v/>
      </c>
      <c r="D119" s="69" t="str">
        <f>IF(func_st!T118="","",func_st!T118)</f>
        <v/>
      </c>
      <c r="E119" s="69" t="str">
        <f>IF(func_st!V118="","",func_st!V118)</f>
        <v/>
      </c>
      <c r="F119" s="69" t="str">
        <f>IF(func_st!W118=0,"",func_st!W118)</f>
        <v/>
      </c>
      <c r="G119" s="69" t="str">
        <f>IF(func_st!U118="","",IF(func_st!U118=1,"〇",""))</f>
        <v/>
      </c>
    </row>
    <row r="120" spans="1:7">
      <c r="A120" s="70">
        <v>117</v>
      </c>
      <c r="B120" s="91" t="str">
        <f>IF(func_st!S119="","",func_st!S119)</f>
        <v/>
      </c>
      <c r="C120" s="69" t="str">
        <f>IF(B120="","",基本情報!$G$9)</f>
        <v/>
      </c>
      <c r="D120" s="69" t="str">
        <f>IF(func_st!T119="","",func_st!T119)</f>
        <v/>
      </c>
      <c r="E120" s="69" t="str">
        <f>IF(func_st!V119="","",func_st!V119)</f>
        <v/>
      </c>
      <c r="F120" s="69" t="str">
        <f>IF(func_st!W119=0,"",func_st!W119)</f>
        <v/>
      </c>
      <c r="G120" s="69" t="str">
        <f>IF(func_st!U119="","",IF(func_st!U119=1,"〇",""))</f>
        <v/>
      </c>
    </row>
    <row r="121" spans="1:7">
      <c r="A121" s="70">
        <v>118</v>
      </c>
      <c r="B121" s="91" t="str">
        <f>IF(func_st!S120="","",func_st!S120)</f>
        <v/>
      </c>
      <c r="C121" s="69" t="str">
        <f>IF(B121="","",基本情報!$G$9)</f>
        <v/>
      </c>
      <c r="D121" s="69" t="str">
        <f>IF(func_st!T120="","",func_st!T120)</f>
        <v/>
      </c>
      <c r="E121" s="69" t="str">
        <f>IF(func_st!V120="","",func_st!V120)</f>
        <v/>
      </c>
      <c r="F121" s="69" t="str">
        <f>IF(func_st!W120=0,"",func_st!W120)</f>
        <v/>
      </c>
      <c r="G121" s="69" t="str">
        <f>IF(func_st!U120="","",IF(func_st!U120=1,"〇",""))</f>
        <v/>
      </c>
    </row>
    <row r="122" spans="1:7">
      <c r="A122" s="70">
        <v>119</v>
      </c>
      <c r="B122" s="91" t="str">
        <f>IF(func_st!S121="","",func_st!S121)</f>
        <v/>
      </c>
      <c r="C122" s="69" t="str">
        <f>IF(B122="","",基本情報!$G$9)</f>
        <v/>
      </c>
      <c r="D122" s="69" t="str">
        <f>IF(func_st!T121="","",func_st!T121)</f>
        <v/>
      </c>
      <c r="E122" s="69" t="str">
        <f>IF(func_st!V121="","",func_st!V121)</f>
        <v/>
      </c>
      <c r="F122" s="69" t="str">
        <f>IF(func_st!W121=0,"",func_st!W121)</f>
        <v/>
      </c>
      <c r="G122" s="69" t="str">
        <f>IF(func_st!U121="","",IF(func_st!U121=1,"〇",""))</f>
        <v/>
      </c>
    </row>
    <row r="123" spans="1:7">
      <c r="A123" s="70">
        <v>120</v>
      </c>
      <c r="B123" s="91" t="str">
        <f>IF(func_st!S122="","",func_st!S122)</f>
        <v/>
      </c>
      <c r="C123" s="69" t="str">
        <f>IF(B123="","",基本情報!$G$9)</f>
        <v/>
      </c>
      <c r="D123" s="69" t="str">
        <f>IF(func_st!T122="","",func_st!T122)</f>
        <v/>
      </c>
      <c r="E123" s="69" t="str">
        <f>IF(func_st!V122="","",func_st!V122)</f>
        <v/>
      </c>
      <c r="F123" s="69" t="str">
        <f>IF(func_st!W122=0,"",func_st!W122)</f>
        <v/>
      </c>
      <c r="G123" s="69" t="str">
        <f>IF(func_st!U122="","",IF(func_st!U122=1,"〇",""))</f>
        <v/>
      </c>
    </row>
    <row r="124" spans="1:7">
      <c r="A124" s="70">
        <v>121</v>
      </c>
      <c r="B124" s="91" t="str">
        <f>IF(func_st!S123="","",func_st!S123)</f>
        <v/>
      </c>
      <c r="C124" s="69" t="str">
        <f>IF(B124="","",基本情報!$G$9)</f>
        <v/>
      </c>
      <c r="D124" s="69" t="str">
        <f>IF(func_st!T123="","",func_st!T123)</f>
        <v/>
      </c>
      <c r="E124" s="69" t="str">
        <f>IF(func_st!V123="","",func_st!V123)</f>
        <v/>
      </c>
      <c r="F124" s="69" t="str">
        <f>IF(func_st!W123=0,"",func_st!W123)</f>
        <v/>
      </c>
      <c r="G124" s="69" t="str">
        <f>IF(func_st!U123="","",IF(func_st!U123=1,"〇",""))</f>
        <v/>
      </c>
    </row>
    <row r="125" spans="1:7">
      <c r="A125" s="70">
        <v>122</v>
      </c>
      <c r="B125" s="91" t="str">
        <f>IF(func_st!S124="","",func_st!S124)</f>
        <v/>
      </c>
      <c r="C125" s="69" t="str">
        <f>IF(B125="","",基本情報!$G$9)</f>
        <v/>
      </c>
      <c r="D125" s="69" t="str">
        <f>IF(func_st!T124="","",func_st!T124)</f>
        <v/>
      </c>
      <c r="E125" s="69" t="str">
        <f>IF(func_st!V124="","",func_st!V124)</f>
        <v/>
      </c>
      <c r="F125" s="69" t="str">
        <f>IF(func_st!W124=0,"",func_st!W124)</f>
        <v/>
      </c>
      <c r="G125" s="69" t="str">
        <f>IF(func_st!U124="","",IF(func_st!U124=1,"〇",""))</f>
        <v/>
      </c>
    </row>
    <row r="126" spans="1:7">
      <c r="A126" s="70">
        <v>123</v>
      </c>
      <c r="B126" s="91" t="str">
        <f>IF(func_st!S125="","",func_st!S125)</f>
        <v/>
      </c>
      <c r="C126" s="69" t="str">
        <f>IF(B126="","",基本情報!$G$9)</f>
        <v/>
      </c>
      <c r="D126" s="69" t="str">
        <f>IF(func_st!T125="","",func_st!T125)</f>
        <v/>
      </c>
      <c r="E126" s="69" t="str">
        <f>IF(func_st!V125="","",func_st!V125)</f>
        <v/>
      </c>
      <c r="F126" s="69" t="str">
        <f>IF(func_st!W125=0,"",func_st!W125)</f>
        <v/>
      </c>
      <c r="G126" s="69" t="str">
        <f>IF(func_st!U125="","",IF(func_st!U125=1,"〇",""))</f>
        <v/>
      </c>
    </row>
    <row r="127" spans="1:7">
      <c r="A127" s="70">
        <v>124</v>
      </c>
      <c r="B127" s="91" t="str">
        <f>IF(func_st!S126="","",func_st!S126)</f>
        <v/>
      </c>
      <c r="C127" s="69" t="str">
        <f>IF(B127="","",基本情報!$G$9)</f>
        <v/>
      </c>
      <c r="D127" s="69" t="str">
        <f>IF(func_st!T126="","",func_st!T126)</f>
        <v/>
      </c>
      <c r="E127" s="69" t="str">
        <f>IF(func_st!V126="","",func_st!V126)</f>
        <v/>
      </c>
      <c r="F127" s="69" t="str">
        <f>IF(func_st!W126=0,"",func_st!W126)</f>
        <v/>
      </c>
      <c r="G127" s="69" t="str">
        <f>IF(func_st!U126="","",IF(func_st!U126=1,"〇",""))</f>
        <v/>
      </c>
    </row>
    <row r="128" spans="1:7">
      <c r="A128" s="70">
        <v>125</v>
      </c>
      <c r="B128" s="91" t="str">
        <f>IF(func_st!S127="","",func_st!S127)</f>
        <v/>
      </c>
      <c r="C128" s="69" t="str">
        <f>IF(B128="","",基本情報!$G$9)</f>
        <v/>
      </c>
      <c r="D128" s="69" t="str">
        <f>IF(func_st!T127="","",func_st!T127)</f>
        <v/>
      </c>
      <c r="E128" s="69" t="str">
        <f>IF(func_st!V127="","",func_st!V127)</f>
        <v/>
      </c>
      <c r="F128" s="69" t="str">
        <f>IF(func_st!W127=0,"",func_st!W127)</f>
        <v/>
      </c>
      <c r="G128" s="69" t="str">
        <f>IF(func_st!U127="","",IF(func_st!U127=1,"〇",""))</f>
        <v/>
      </c>
    </row>
    <row r="129" spans="1:7">
      <c r="A129" s="70">
        <v>126</v>
      </c>
      <c r="B129" s="91" t="str">
        <f>IF(func_st!S128="","",func_st!S128)</f>
        <v/>
      </c>
      <c r="C129" s="69" t="str">
        <f>IF(B129="","",基本情報!$G$9)</f>
        <v/>
      </c>
      <c r="D129" s="69" t="str">
        <f>IF(func_st!T128="","",func_st!T128)</f>
        <v/>
      </c>
      <c r="E129" s="69" t="str">
        <f>IF(func_st!V128="","",func_st!V128)</f>
        <v/>
      </c>
      <c r="F129" s="69" t="str">
        <f>IF(func_st!W128=0,"",func_st!W128)</f>
        <v/>
      </c>
      <c r="G129" s="69" t="str">
        <f>IF(func_st!U128="","",IF(func_st!U128=1,"〇",""))</f>
        <v/>
      </c>
    </row>
    <row r="130" spans="1:7">
      <c r="A130" s="70">
        <v>127</v>
      </c>
      <c r="B130" s="91" t="str">
        <f>IF(func_st!S129="","",func_st!S129)</f>
        <v/>
      </c>
      <c r="C130" s="69" t="str">
        <f>IF(B130="","",基本情報!$G$9)</f>
        <v/>
      </c>
      <c r="D130" s="69" t="str">
        <f>IF(func_st!T129="","",func_st!T129)</f>
        <v/>
      </c>
      <c r="E130" s="69" t="str">
        <f>IF(func_st!V129="","",func_st!V129)</f>
        <v/>
      </c>
      <c r="F130" s="69" t="str">
        <f>IF(func_st!W129=0,"",func_st!W129)</f>
        <v/>
      </c>
      <c r="G130" s="69" t="str">
        <f>IF(func_st!U129="","",IF(func_st!U129=1,"〇",""))</f>
        <v/>
      </c>
    </row>
    <row r="131" spans="1:7">
      <c r="A131" s="70">
        <v>128</v>
      </c>
      <c r="B131" s="91" t="str">
        <f>IF(func_st!S130="","",func_st!S130)</f>
        <v/>
      </c>
      <c r="C131" s="69" t="str">
        <f>IF(B131="","",基本情報!$G$9)</f>
        <v/>
      </c>
      <c r="D131" s="69" t="str">
        <f>IF(func_st!T130="","",func_st!T130)</f>
        <v/>
      </c>
      <c r="E131" s="69" t="str">
        <f>IF(func_st!V130="","",func_st!V130)</f>
        <v/>
      </c>
      <c r="F131" s="69" t="str">
        <f>IF(func_st!W130=0,"",func_st!W130)</f>
        <v/>
      </c>
      <c r="G131" s="69" t="str">
        <f>IF(func_st!U130="","",IF(func_st!U130=1,"〇",""))</f>
        <v/>
      </c>
    </row>
    <row r="132" spans="1:7">
      <c r="A132" s="70">
        <v>129</v>
      </c>
      <c r="B132" s="91" t="str">
        <f>IF(func_st!S131="","",func_st!S131)</f>
        <v/>
      </c>
      <c r="C132" s="69" t="str">
        <f>IF(B132="","",基本情報!$G$9)</f>
        <v/>
      </c>
      <c r="D132" s="69" t="str">
        <f>IF(func_st!T131="","",func_st!T131)</f>
        <v/>
      </c>
      <c r="E132" s="69" t="str">
        <f>IF(func_st!V131="","",func_st!V131)</f>
        <v/>
      </c>
      <c r="F132" s="69" t="str">
        <f>IF(func_st!W131=0,"",func_st!W131)</f>
        <v/>
      </c>
      <c r="G132" s="69" t="str">
        <f>IF(func_st!U131="","",IF(func_st!U131=1,"〇",""))</f>
        <v/>
      </c>
    </row>
    <row r="133" spans="1:7">
      <c r="A133" s="70">
        <v>130</v>
      </c>
      <c r="B133" s="91" t="str">
        <f>IF(func_st!S132="","",func_st!S132)</f>
        <v/>
      </c>
      <c r="C133" s="69" t="str">
        <f>IF(B133="","",基本情報!$G$9)</f>
        <v/>
      </c>
      <c r="D133" s="69" t="str">
        <f>IF(func_st!T132="","",func_st!T132)</f>
        <v/>
      </c>
      <c r="E133" s="69" t="str">
        <f>IF(func_st!V132="","",func_st!V132)</f>
        <v/>
      </c>
      <c r="F133" s="69" t="str">
        <f>IF(func_st!W132=0,"",func_st!W132)</f>
        <v/>
      </c>
      <c r="G133" s="69" t="str">
        <f>IF(func_st!U132="","",IF(func_st!U132=1,"〇",""))</f>
        <v/>
      </c>
    </row>
    <row r="134" spans="1:7">
      <c r="A134" s="70">
        <v>131</v>
      </c>
      <c r="B134" s="91" t="str">
        <f>IF(func_st!S133="","",func_st!S133)</f>
        <v/>
      </c>
      <c r="C134" s="69" t="str">
        <f>IF(B134="","",基本情報!$G$9)</f>
        <v/>
      </c>
      <c r="D134" s="69" t="str">
        <f>IF(func_st!T133="","",func_st!T133)</f>
        <v/>
      </c>
      <c r="E134" s="69" t="str">
        <f>IF(func_st!V133="","",func_st!V133)</f>
        <v/>
      </c>
      <c r="F134" s="69" t="str">
        <f>IF(func_st!W133=0,"",func_st!W133)</f>
        <v/>
      </c>
      <c r="G134" s="69" t="str">
        <f>IF(func_st!U133="","",IF(func_st!U133=1,"〇",""))</f>
        <v/>
      </c>
    </row>
    <row r="135" spans="1:7">
      <c r="A135" s="70">
        <v>132</v>
      </c>
      <c r="B135" s="91" t="str">
        <f>IF(func_st!S134="","",func_st!S134)</f>
        <v/>
      </c>
      <c r="C135" s="69" t="str">
        <f>IF(B135="","",基本情報!$G$9)</f>
        <v/>
      </c>
      <c r="D135" s="69" t="str">
        <f>IF(func_st!T134="","",func_st!T134)</f>
        <v/>
      </c>
      <c r="E135" s="69" t="str">
        <f>IF(func_st!V134="","",func_st!V134)</f>
        <v/>
      </c>
      <c r="F135" s="69" t="str">
        <f>IF(func_st!W134=0,"",func_st!W134)</f>
        <v/>
      </c>
      <c r="G135" s="69" t="str">
        <f>IF(func_st!U134="","",IF(func_st!U134=1,"〇",""))</f>
        <v/>
      </c>
    </row>
    <row r="136" spans="1:7">
      <c r="A136" s="70">
        <v>133</v>
      </c>
      <c r="B136" s="91" t="str">
        <f>IF(func_st!S135="","",func_st!S135)</f>
        <v/>
      </c>
      <c r="C136" s="69" t="str">
        <f>IF(B136="","",基本情報!$G$9)</f>
        <v/>
      </c>
      <c r="D136" s="69" t="str">
        <f>IF(func_st!T135="","",func_st!T135)</f>
        <v/>
      </c>
      <c r="E136" s="69" t="str">
        <f>IF(func_st!V135="","",func_st!V135)</f>
        <v/>
      </c>
      <c r="F136" s="69" t="str">
        <f>IF(func_st!W135=0,"",func_st!W135)</f>
        <v/>
      </c>
      <c r="G136" s="69" t="str">
        <f>IF(func_st!U135="","",IF(func_st!U135=1,"〇",""))</f>
        <v/>
      </c>
    </row>
    <row r="137" spans="1:7">
      <c r="A137" s="70">
        <v>134</v>
      </c>
      <c r="B137" s="91" t="str">
        <f>IF(func_st!S136="","",func_st!S136)</f>
        <v/>
      </c>
      <c r="C137" s="69" t="str">
        <f>IF(B137="","",基本情報!$G$9)</f>
        <v/>
      </c>
      <c r="D137" s="69" t="str">
        <f>IF(func_st!T136="","",func_st!T136)</f>
        <v/>
      </c>
      <c r="E137" s="69" t="str">
        <f>IF(func_st!V136="","",func_st!V136)</f>
        <v/>
      </c>
      <c r="F137" s="69" t="str">
        <f>IF(func_st!W136=0,"",func_st!W136)</f>
        <v/>
      </c>
      <c r="G137" s="69" t="str">
        <f>IF(func_st!U136="","",IF(func_st!U136=1,"〇",""))</f>
        <v/>
      </c>
    </row>
    <row r="138" spans="1:7">
      <c r="A138" s="70">
        <v>135</v>
      </c>
      <c r="B138" s="91" t="str">
        <f>IF(func_st!S137="","",func_st!S137)</f>
        <v/>
      </c>
      <c r="C138" s="69" t="str">
        <f>IF(B138="","",基本情報!$G$9)</f>
        <v/>
      </c>
      <c r="D138" s="69" t="str">
        <f>IF(func_st!T137="","",func_st!T137)</f>
        <v/>
      </c>
      <c r="E138" s="69" t="str">
        <f>IF(func_st!V137="","",func_st!V137)</f>
        <v/>
      </c>
      <c r="F138" s="69" t="str">
        <f>IF(func_st!W137=0,"",func_st!W137)</f>
        <v/>
      </c>
      <c r="G138" s="69" t="str">
        <f>IF(func_st!U137="","",IF(func_st!U137=1,"〇",""))</f>
        <v/>
      </c>
    </row>
    <row r="139" spans="1:7">
      <c r="A139" s="70">
        <v>136</v>
      </c>
      <c r="B139" s="91" t="str">
        <f>IF(func_st!S138="","",func_st!S138)</f>
        <v/>
      </c>
      <c r="C139" s="69" t="str">
        <f>IF(B139="","",基本情報!$G$9)</f>
        <v/>
      </c>
      <c r="D139" s="69" t="str">
        <f>IF(func_st!T138="","",func_st!T138)</f>
        <v/>
      </c>
      <c r="E139" s="69" t="str">
        <f>IF(func_st!V138="","",func_st!V138)</f>
        <v/>
      </c>
      <c r="F139" s="69" t="str">
        <f>IF(func_st!W138=0,"",func_st!W138)</f>
        <v/>
      </c>
      <c r="G139" s="69" t="str">
        <f>IF(func_st!U138="","",IF(func_st!U138=1,"〇",""))</f>
        <v/>
      </c>
    </row>
    <row r="140" spans="1:7">
      <c r="A140" s="70">
        <v>137</v>
      </c>
      <c r="B140" s="91" t="str">
        <f>IF(func_st!S139="","",func_st!S139)</f>
        <v/>
      </c>
      <c r="C140" s="69" t="str">
        <f>IF(B140="","",基本情報!$G$9)</f>
        <v/>
      </c>
      <c r="D140" s="69" t="str">
        <f>IF(func_st!T139="","",func_st!T139)</f>
        <v/>
      </c>
      <c r="E140" s="69" t="str">
        <f>IF(func_st!V139="","",func_st!V139)</f>
        <v/>
      </c>
      <c r="F140" s="69" t="str">
        <f>IF(func_st!W139=0,"",func_st!W139)</f>
        <v/>
      </c>
      <c r="G140" s="69" t="str">
        <f>IF(func_st!U139="","",IF(func_st!U139=1,"〇",""))</f>
        <v/>
      </c>
    </row>
    <row r="141" spans="1:7">
      <c r="A141" s="70">
        <v>138</v>
      </c>
      <c r="B141" s="91" t="str">
        <f>IF(func_st!S140="","",func_st!S140)</f>
        <v/>
      </c>
      <c r="C141" s="69" t="str">
        <f>IF(B141="","",基本情報!$G$9)</f>
        <v/>
      </c>
      <c r="D141" s="69" t="str">
        <f>IF(func_st!T140="","",func_st!T140)</f>
        <v/>
      </c>
      <c r="E141" s="69" t="str">
        <f>IF(func_st!V140="","",func_st!V140)</f>
        <v/>
      </c>
      <c r="F141" s="69" t="str">
        <f>IF(func_st!W140=0,"",func_st!W140)</f>
        <v/>
      </c>
      <c r="G141" s="69" t="str">
        <f>IF(func_st!U140="","",IF(func_st!U140=1,"〇",""))</f>
        <v/>
      </c>
    </row>
    <row r="142" spans="1:7">
      <c r="A142" s="70">
        <v>139</v>
      </c>
      <c r="B142" s="91" t="str">
        <f>IF(func_st!S141="","",func_st!S141)</f>
        <v/>
      </c>
      <c r="C142" s="69" t="str">
        <f>IF(B142="","",基本情報!$G$9)</f>
        <v/>
      </c>
      <c r="D142" s="69" t="str">
        <f>IF(func_st!T141="","",func_st!T141)</f>
        <v/>
      </c>
      <c r="E142" s="69" t="str">
        <f>IF(func_st!V141="","",func_st!V141)</f>
        <v/>
      </c>
      <c r="F142" s="69" t="str">
        <f>IF(func_st!W141=0,"",func_st!W141)</f>
        <v/>
      </c>
      <c r="G142" s="69" t="str">
        <f>IF(func_st!U141="","",IF(func_st!U141=1,"〇",""))</f>
        <v/>
      </c>
    </row>
    <row r="143" spans="1:7">
      <c r="A143" s="70">
        <v>140</v>
      </c>
      <c r="B143" s="91" t="str">
        <f>IF(func_st!S142="","",func_st!S142)</f>
        <v/>
      </c>
      <c r="C143" s="69" t="str">
        <f>IF(B143="","",基本情報!$G$9)</f>
        <v/>
      </c>
      <c r="D143" s="69" t="str">
        <f>IF(func_st!T142="","",func_st!T142)</f>
        <v/>
      </c>
      <c r="E143" s="69" t="str">
        <f>IF(func_st!V142="","",func_st!V142)</f>
        <v/>
      </c>
      <c r="F143" s="69" t="str">
        <f>IF(func_st!W142=0,"",func_st!W142)</f>
        <v/>
      </c>
      <c r="G143" s="69" t="str">
        <f>IF(func_st!U142="","",IF(func_st!U142=1,"〇",""))</f>
        <v/>
      </c>
    </row>
    <row r="144" spans="1:7">
      <c r="A144" s="70">
        <v>141</v>
      </c>
      <c r="B144" s="91" t="str">
        <f>IF(func_st!S143="","",func_st!S143)</f>
        <v/>
      </c>
      <c r="C144" s="69" t="str">
        <f>IF(B144="","",基本情報!$G$9)</f>
        <v/>
      </c>
      <c r="D144" s="69" t="str">
        <f>IF(func_st!T143="","",func_st!T143)</f>
        <v/>
      </c>
      <c r="E144" s="69" t="str">
        <f>IF(func_st!V143="","",func_st!V143)</f>
        <v/>
      </c>
      <c r="F144" s="69" t="str">
        <f>IF(func_st!W143=0,"",func_st!W143)</f>
        <v/>
      </c>
      <c r="G144" s="69" t="str">
        <f>IF(func_st!U143="","",IF(func_st!U143=1,"〇",""))</f>
        <v/>
      </c>
    </row>
    <row r="145" spans="1:7">
      <c r="A145" s="70">
        <v>142</v>
      </c>
      <c r="B145" s="91" t="str">
        <f>IF(func_st!S144="","",func_st!S144)</f>
        <v/>
      </c>
      <c r="C145" s="69" t="str">
        <f>IF(B145="","",基本情報!$G$9)</f>
        <v/>
      </c>
      <c r="D145" s="69" t="str">
        <f>IF(func_st!T144="","",func_st!T144)</f>
        <v/>
      </c>
      <c r="E145" s="69" t="str">
        <f>IF(func_st!V144="","",func_st!V144)</f>
        <v/>
      </c>
      <c r="F145" s="69" t="str">
        <f>IF(func_st!W144=0,"",func_st!W144)</f>
        <v/>
      </c>
      <c r="G145" s="69" t="str">
        <f>IF(func_st!U144="","",IF(func_st!U144=1,"〇",""))</f>
        <v/>
      </c>
    </row>
    <row r="146" spans="1:7">
      <c r="A146" s="70">
        <v>143</v>
      </c>
      <c r="B146" s="91" t="str">
        <f>IF(func_st!S145="","",func_st!S145)</f>
        <v/>
      </c>
      <c r="C146" s="69" t="str">
        <f>IF(B146="","",基本情報!$G$9)</f>
        <v/>
      </c>
      <c r="D146" s="69" t="str">
        <f>IF(func_st!T145="","",func_st!T145)</f>
        <v/>
      </c>
      <c r="E146" s="69" t="str">
        <f>IF(func_st!V145="","",func_st!V145)</f>
        <v/>
      </c>
      <c r="F146" s="69" t="str">
        <f>IF(func_st!W145=0,"",func_st!W145)</f>
        <v/>
      </c>
      <c r="G146" s="69" t="str">
        <f>IF(func_st!U145="","",IF(func_st!U145=1,"〇",""))</f>
        <v/>
      </c>
    </row>
    <row r="147" spans="1:7">
      <c r="A147" s="70">
        <v>144</v>
      </c>
      <c r="B147" s="91" t="str">
        <f>IF(func_st!S146="","",func_st!S146)</f>
        <v/>
      </c>
      <c r="C147" s="69" t="str">
        <f>IF(B147="","",基本情報!$G$9)</f>
        <v/>
      </c>
      <c r="D147" s="69" t="str">
        <f>IF(func_st!T146="","",func_st!T146)</f>
        <v/>
      </c>
      <c r="E147" s="69" t="str">
        <f>IF(func_st!V146="","",func_st!V146)</f>
        <v/>
      </c>
      <c r="F147" s="69" t="str">
        <f>IF(func_st!W146=0,"",func_st!W146)</f>
        <v/>
      </c>
      <c r="G147" s="69" t="str">
        <f>IF(func_st!U146="","",IF(func_st!U146=1,"〇",""))</f>
        <v/>
      </c>
    </row>
    <row r="148" spans="1:7">
      <c r="A148" s="70">
        <v>145</v>
      </c>
      <c r="B148" s="91" t="str">
        <f>IF(func_st!S147="","",func_st!S147)</f>
        <v/>
      </c>
      <c r="C148" s="69" t="str">
        <f>IF(B148="","",基本情報!$G$9)</f>
        <v/>
      </c>
      <c r="D148" s="69" t="str">
        <f>IF(func_st!T147="","",func_st!T147)</f>
        <v/>
      </c>
      <c r="E148" s="69" t="str">
        <f>IF(func_st!V147="","",func_st!V147)</f>
        <v/>
      </c>
      <c r="F148" s="69" t="str">
        <f>IF(func_st!W147=0,"",func_st!W147)</f>
        <v/>
      </c>
      <c r="G148" s="69" t="str">
        <f>IF(func_st!U147="","",IF(func_st!U147=1,"〇",""))</f>
        <v/>
      </c>
    </row>
    <row r="149" spans="1:7">
      <c r="A149" s="70">
        <v>146</v>
      </c>
      <c r="B149" s="91" t="str">
        <f>IF(func_st!S148="","",func_st!S148)</f>
        <v/>
      </c>
      <c r="C149" s="69" t="str">
        <f>IF(B149="","",基本情報!$G$9)</f>
        <v/>
      </c>
      <c r="D149" s="69" t="str">
        <f>IF(func_st!T148="","",func_st!T148)</f>
        <v/>
      </c>
      <c r="E149" s="69" t="str">
        <f>IF(func_st!V148="","",func_st!V148)</f>
        <v/>
      </c>
      <c r="F149" s="69" t="str">
        <f>IF(func_st!W148=0,"",func_st!W148)</f>
        <v/>
      </c>
      <c r="G149" s="69" t="str">
        <f>IF(func_st!U148="","",IF(func_st!U148=1,"〇",""))</f>
        <v/>
      </c>
    </row>
    <row r="150" spans="1:7">
      <c r="A150" s="70">
        <v>147</v>
      </c>
      <c r="B150" s="91" t="str">
        <f>IF(func_st!S149="","",func_st!S149)</f>
        <v/>
      </c>
      <c r="C150" s="69" t="str">
        <f>IF(B150="","",基本情報!$G$9)</f>
        <v/>
      </c>
      <c r="D150" s="69" t="str">
        <f>IF(func_st!T149="","",func_st!T149)</f>
        <v/>
      </c>
      <c r="E150" s="69" t="str">
        <f>IF(func_st!V149="","",func_st!V149)</f>
        <v/>
      </c>
      <c r="F150" s="69" t="str">
        <f>IF(func_st!W149=0,"",func_st!W149)</f>
        <v/>
      </c>
      <c r="G150" s="69" t="str">
        <f>IF(func_st!U149="","",IF(func_st!U149=1,"〇",""))</f>
        <v/>
      </c>
    </row>
    <row r="151" spans="1:7">
      <c r="A151" s="70">
        <v>148</v>
      </c>
      <c r="B151" s="91" t="str">
        <f>IF(func_st!S150="","",func_st!S150)</f>
        <v/>
      </c>
      <c r="C151" s="69" t="str">
        <f>IF(B151="","",基本情報!$G$9)</f>
        <v/>
      </c>
      <c r="D151" s="69" t="str">
        <f>IF(func_st!T150="","",func_st!T150)</f>
        <v/>
      </c>
      <c r="E151" s="69" t="str">
        <f>IF(func_st!V150="","",func_st!V150)</f>
        <v/>
      </c>
      <c r="F151" s="69" t="str">
        <f>IF(func_st!W150=0,"",func_st!W150)</f>
        <v/>
      </c>
      <c r="G151" s="69" t="str">
        <f>IF(func_st!U150="","",IF(func_st!U150=1,"〇",""))</f>
        <v/>
      </c>
    </row>
    <row r="152" spans="1:7">
      <c r="A152" s="70">
        <v>149</v>
      </c>
      <c r="B152" s="91" t="str">
        <f>IF(func_st!S151="","",func_st!S151)</f>
        <v/>
      </c>
      <c r="C152" s="69" t="str">
        <f>IF(B152="","",基本情報!$G$9)</f>
        <v/>
      </c>
      <c r="D152" s="69" t="str">
        <f>IF(func_st!T151="","",func_st!T151)</f>
        <v/>
      </c>
      <c r="E152" s="69" t="str">
        <f>IF(func_st!V151="","",func_st!V151)</f>
        <v/>
      </c>
      <c r="F152" s="69" t="str">
        <f>IF(func_st!W151=0,"",func_st!W151)</f>
        <v/>
      </c>
      <c r="G152" s="69" t="str">
        <f>IF(func_st!U151="","",IF(func_st!U151=1,"〇",""))</f>
        <v/>
      </c>
    </row>
    <row r="153" spans="1:7">
      <c r="A153" s="70">
        <v>150</v>
      </c>
      <c r="B153" s="91" t="str">
        <f>IF(func_st!S152="","",func_st!S152)</f>
        <v/>
      </c>
      <c r="C153" s="69" t="str">
        <f>IF(B153="","",基本情報!$G$9)</f>
        <v/>
      </c>
      <c r="D153" s="69" t="str">
        <f>IF(func_st!T152="","",func_st!T152)</f>
        <v/>
      </c>
      <c r="E153" s="69" t="str">
        <f>IF(func_st!V152="","",func_st!V152)</f>
        <v/>
      </c>
      <c r="F153" s="69" t="str">
        <f>IF(func_st!W152=0,"",func_st!W152)</f>
        <v/>
      </c>
      <c r="G153" s="69" t="str">
        <f>IF(func_st!U152="","",IF(func_st!U152=1,"〇",""))</f>
        <v/>
      </c>
    </row>
    <row r="154" spans="1:7">
      <c r="A154" s="70">
        <v>151</v>
      </c>
      <c r="B154" s="91" t="str">
        <f>IF(func_st!S153="","",func_st!S153)</f>
        <v/>
      </c>
      <c r="C154" s="69" t="str">
        <f>IF(B154="","",基本情報!$G$9)</f>
        <v/>
      </c>
      <c r="D154" s="69" t="str">
        <f>IF(func_st!T153="","",func_st!T153)</f>
        <v/>
      </c>
      <c r="E154" s="69" t="str">
        <f>IF(func_st!V153="","",func_st!V153)</f>
        <v/>
      </c>
      <c r="F154" s="69" t="str">
        <f>IF(func_st!W153=0,"",func_st!W153)</f>
        <v/>
      </c>
      <c r="G154" s="69" t="str">
        <f>IF(func_st!U153="","",IF(func_st!U153=1,"〇",""))</f>
        <v/>
      </c>
    </row>
    <row r="155" spans="1:7">
      <c r="A155" s="70">
        <v>152</v>
      </c>
      <c r="B155" s="91" t="str">
        <f>IF(func_st!S154="","",func_st!S154)</f>
        <v/>
      </c>
      <c r="C155" s="69" t="str">
        <f>IF(B155="","",基本情報!$G$9)</f>
        <v/>
      </c>
      <c r="D155" s="69" t="str">
        <f>IF(func_st!T154="","",func_st!T154)</f>
        <v/>
      </c>
      <c r="E155" s="69" t="str">
        <f>IF(func_st!V154="","",func_st!V154)</f>
        <v/>
      </c>
      <c r="F155" s="69" t="str">
        <f>IF(func_st!W154=0,"",func_st!W154)</f>
        <v/>
      </c>
      <c r="G155" s="69" t="str">
        <f>IF(func_st!U154="","",IF(func_st!U154=1,"〇",""))</f>
        <v/>
      </c>
    </row>
    <row r="156" spans="1:7">
      <c r="A156" s="70">
        <v>153</v>
      </c>
      <c r="B156" s="91" t="str">
        <f>IF(func_st!S155="","",func_st!S155)</f>
        <v/>
      </c>
      <c r="C156" s="69" t="str">
        <f>IF(B156="","",基本情報!$G$9)</f>
        <v/>
      </c>
      <c r="D156" s="69" t="str">
        <f>IF(func_st!T155="","",func_st!T155)</f>
        <v/>
      </c>
      <c r="E156" s="69" t="str">
        <f>IF(func_st!V155="","",func_st!V155)</f>
        <v/>
      </c>
      <c r="F156" s="69" t="str">
        <f>IF(func_st!W155=0,"",func_st!W155)</f>
        <v/>
      </c>
      <c r="G156" s="69" t="str">
        <f>IF(func_st!U155="","",IF(func_st!U155=1,"〇",""))</f>
        <v/>
      </c>
    </row>
    <row r="157" spans="1:7">
      <c r="A157" s="70">
        <v>154</v>
      </c>
      <c r="B157" s="91" t="str">
        <f>IF(func_st!S156="","",func_st!S156)</f>
        <v/>
      </c>
      <c r="C157" s="69" t="str">
        <f>IF(B157="","",基本情報!$G$9)</f>
        <v/>
      </c>
      <c r="D157" s="69" t="str">
        <f>IF(func_st!T156="","",func_st!T156)</f>
        <v/>
      </c>
      <c r="E157" s="69" t="str">
        <f>IF(func_st!V156="","",func_st!V156)</f>
        <v/>
      </c>
      <c r="F157" s="69" t="str">
        <f>IF(func_st!W156=0,"",func_st!W156)</f>
        <v/>
      </c>
      <c r="G157" s="69" t="str">
        <f>IF(func_st!U156="","",IF(func_st!U156=1,"〇",""))</f>
        <v/>
      </c>
    </row>
    <row r="158" spans="1:7">
      <c r="A158" s="70">
        <v>155</v>
      </c>
      <c r="B158" s="91" t="str">
        <f>IF(func_st!S157="","",func_st!S157)</f>
        <v/>
      </c>
      <c r="C158" s="69" t="str">
        <f>IF(B158="","",基本情報!$G$9)</f>
        <v/>
      </c>
      <c r="D158" s="69" t="str">
        <f>IF(func_st!T157="","",func_st!T157)</f>
        <v/>
      </c>
      <c r="E158" s="69" t="str">
        <f>IF(func_st!V157="","",func_st!V157)</f>
        <v/>
      </c>
      <c r="F158" s="69" t="str">
        <f>IF(func_st!W157=0,"",func_st!W157)</f>
        <v/>
      </c>
      <c r="G158" s="69" t="str">
        <f>IF(func_st!U157="","",IF(func_st!U157=1,"〇",""))</f>
        <v/>
      </c>
    </row>
    <row r="159" spans="1:7">
      <c r="A159" s="70">
        <v>156</v>
      </c>
      <c r="B159" s="91" t="str">
        <f>IF(func_st!S158="","",func_st!S158)</f>
        <v/>
      </c>
      <c r="C159" s="69" t="str">
        <f>IF(B159="","",基本情報!$G$9)</f>
        <v/>
      </c>
      <c r="D159" s="69" t="str">
        <f>IF(func_st!T158="","",func_st!T158)</f>
        <v/>
      </c>
      <c r="E159" s="69" t="str">
        <f>IF(func_st!V158="","",func_st!V158)</f>
        <v/>
      </c>
      <c r="F159" s="69" t="str">
        <f>IF(func_st!W158=0,"",func_st!W158)</f>
        <v/>
      </c>
      <c r="G159" s="69" t="str">
        <f>IF(func_st!U158="","",IF(func_st!U158=1,"〇",""))</f>
        <v/>
      </c>
    </row>
    <row r="160" spans="1:7">
      <c r="A160" s="70">
        <v>157</v>
      </c>
      <c r="B160" s="91" t="str">
        <f>IF(func_st!S159="","",func_st!S159)</f>
        <v/>
      </c>
      <c r="C160" s="69" t="str">
        <f>IF(B160="","",基本情報!$G$9)</f>
        <v/>
      </c>
      <c r="D160" s="69" t="str">
        <f>IF(func_st!T159="","",func_st!T159)</f>
        <v/>
      </c>
      <c r="E160" s="69" t="str">
        <f>IF(func_st!V159="","",func_st!V159)</f>
        <v/>
      </c>
      <c r="F160" s="69" t="str">
        <f>IF(func_st!W159=0,"",func_st!W159)</f>
        <v/>
      </c>
      <c r="G160" s="69" t="str">
        <f>IF(func_st!U159="","",IF(func_st!U159=1,"〇",""))</f>
        <v/>
      </c>
    </row>
    <row r="161" spans="1:7">
      <c r="A161" s="70">
        <v>158</v>
      </c>
      <c r="B161" s="91" t="str">
        <f>IF(func_st!S160="","",func_st!S160)</f>
        <v/>
      </c>
      <c r="C161" s="69" t="str">
        <f>IF(B161="","",基本情報!$G$9)</f>
        <v/>
      </c>
      <c r="D161" s="69" t="str">
        <f>IF(func_st!T160="","",func_st!T160)</f>
        <v/>
      </c>
      <c r="E161" s="69" t="str">
        <f>IF(func_st!V160="","",func_st!V160)</f>
        <v/>
      </c>
      <c r="F161" s="69" t="str">
        <f>IF(func_st!W160=0,"",func_st!W160)</f>
        <v/>
      </c>
      <c r="G161" s="69" t="str">
        <f>IF(func_st!U160="","",IF(func_st!U160=1,"〇",""))</f>
        <v/>
      </c>
    </row>
    <row r="162" spans="1:7">
      <c r="A162" s="70">
        <v>159</v>
      </c>
      <c r="B162" s="91" t="str">
        <f>IF(func_st!S161="","",func_st!S161)</f>
        <v/>
      </c>
      <c r="C162" s="69" t="str">
        <f>IF(B162="","",基本情報!$G$9)</f>
        <v/>
      </c>
      <c r="D162" s="69" t="str">
        <f>IF(func_st!T161="","",func_st!T161)</f>
        <v/>
      </c>
      <c r="E162" s="69" t="str">
        <f>IF(func_st!V161="","",func_st!V161)</f>
        <v/>
      </c>
      <c r="F162" s="69" t="str">
        <f>IF(func_st!W161=0,"",func_st!W161)</f>
        <v/>
      </c>
      <c r="G162" s="69" t="str">
        <f>IF(func_st!U161="","",IF(func_st!U161=1,"〇",""))</f>
        <v/>
      </c>
    </row>
    <row r="163" spans="1:7">
      <c r="A163" s="70">
        <v>160</v>
      </c>
      <c r="B163" s="91" t="str">
        <f>IF(func_st!S162="","",func_st!S162)</f>
        <v/>
      </c>
      <c r="C163" s="69" t="str">
        <f>IF(B163="","",基本情報!$G$9)</f>
        <v/>
      </c>
      <c r="D163" s="69" t="str">
        <f>IF(func_st!T162="","",func_st!T162)</f>
        <v/>
      </c>
      <c r="E163" s="69" t="str">
        <f>IF(func_st!V162="","",func_st!V162)</f>
        <v/>
      </c>
      <c r="F163" s="69" t="str">
        <f>IF(func_st!W162=0,"",func_st!W162)</f>
        <v/>
      </c>
      <c r="G163" s="69" t="str">
        <f>IF(func_st!U162="","",IF(func_st!U162=1,"〇",""))</f>
        <v/>
      </c>
    </row>
    <row r="164" spans="1:7">
      <c r="A164" s="70">
        <v>161</v>
      </c>
      <c r="B164" s="91" t="str">
        <f>IF(func_st!S163="","",func_st!S163)</f>
        <v/>
      </c>
      <c r="C164" s="69" t="str">
        <f>IF(B164="","",基本情報!$G$9)</f>
        <v/>
      </c>
      <c r="D164" s="69" t="str">
        <f>IF(func_st!T163="","",func_st!T163)</f>
        <v/>
      </c>
      <c r="E164" s="69" t="str">
        <f>IF(func_st!V163="","",func_st!V163)</f>
        <v/>
      </c>
      <c r="F164" s="69" t="str">
        <f>IF(func_st!W163=0,"",func_st!W163)</f>
        <v/>
      </c>
      <c r="G164" s="69" t="str">
        <f>IF(func_st!U163="","",IF(func_st!U163=1,"〇",""))</f>
        <v/>
      </c>
    </row>
    <row r="165" spans="1:7">
      <c r="A165" s="70">
        <v>162</v>
      </c>
      <c r="B165" s="91" t="str">
        <f>IF(func_st!S164="","",func_st!S164)</f>
        <v/>
      </c>
      <c r="C165" s="69" t="str">
        <f>IF(B165="","",基本情報!$G$9)</f>
        <v/>
      </c>
      <c r="D165" s="69" t="str">
        <f>IF(func_st!T164="","",func_st!T164)</f>
        <v/>
      </c>
      <c r="E165" s="69" t="str">
        <f>IF(func_st!V164="","",func_st!V164)</f>
        <v/>
      </c>
      <c r="F165" s="69" t="str">
        <f>IF(func_st!W164=0,"",func_st!W164)</f>
        <v/>
      </c>
      <c r="G165" s="69" t="str">
        <f>IF(func_st!U164="","",IF(func_st!U164=1,"〇",""))</f>
        <v/>
      </c>
    </row>
    <row r="166" spans="1:7">
      <c r="A166" s="70">
        <v>163</v>
      </c>
      <c r="B166" s="91" t="str">
        <f>IF(func_st!S165="","",func_st!S165)</f>
        <v/>
      </c>
      <c r="C166" s="69" t="str">
        <f>IF(B166="","",基本情報!$G$9)</f>
        <v/>
      </c>
      <c r="D166" s="69" t="str">
        <f>IF(func_st!T165="","",func_st!T165)</f>
        <v/>
      </c>
      <c r="E166" s="69" t="str">
        <f>IF(func_st!V165="","",func_st!V165)</f>
        <v/>
      </c>
      <c r="F166" s="69" t="str">
        <f>IF(func_st!W165=0,"",func_st!W165)</f>
        <v/>
      </c>
      <c r="G166" s="69" t="str">
        <f>IF(func_st!U165="","",IF(func_st!U165=1,"〇",""))</f>
        <v/>
      </c>
    </row>
    <row r="167" spans="1:7">
      <c r="A167" s="70">
        <v>164</v>
      </c>
      <c r="B167" s="91" t="str">
        <f>IF(func_st!S166="","",func_st!S166)</f>
        <v/>
      </c>
      <c r="C167" s="69" t="str">
        <f>IF(B167="","",基本情報!$G$9)</f>
        <v/>
      </c>
      <c r="D167" s="69" t="str">
        <f>IF(func_st!T166="","",func_st!T166)</f>
        <v/>
      </c>
      <c r="E167" s="69" t="str">
        <f>IF(func_st!V166="","",func_st!V166)</f>
        <v/>
      </c>
      <c r="F167" s="69" t="str">
        <f>IF(func_st!W166=0,"",func_st!W166)</f>
        <v/>
      </c>
      <c r="G167" s="69" t="str">
        <f>IF(func_st!U166="","",IF(func_st!U166=1,"〇",""))</f>
        <v/>
      </c>
    </row>
    <row r="168" spans="1:7">
      <c r="A168" s="70">
        <v>165</v>
      </c>
      <c r="B168" s="91" t="str">
        <f>IF(func_st!S167="","",func_st!S167)</f>
        <v/>
      </c>
      <c r="C168" s="69" t="str">
        <f>IF(B168="","",基本情報!$G$9)</f>
        <v/>
      </c>
      <c r="D168" s="69" t="str">
        <f>IF(func_st!T167="","",func_st!T167)</f>
        <v/>
      </c>
      <c r="E168" s="69" t="str">
        <f>IF(func_st!V167="","",func_st!V167)</f>
        <v/>
      </c>
      <c r="F168" s="69" t="str">
        <f>IF(func_st!W167=0,"",func_st!W167)</f>
        <v/>
      </c>
      <c r="G168" s="69" t="str">
        <f>IF(func_st!U167="","",IF(func_st!U167=1,"〇",""))</f>
        <v/>
      </c>
    </row>
    <row r="169" spans="1:7">
      <c r="A169" s="70">
        <v>166</v>
      </c>
      <c r="B169" s="91" t="str">
        <f>IF(func_st!S168="","",func_st!S168)</f>
        <v/>
      </c>
      <c r="C169" s="69" t="str">
        <f>IF(B169="","",基本情報!$G$9)</f>
        <v/>
      </c>
      <c r="D169" s="69" t="str">
        <f>IF(func_st!T168="","",func_st!T168)</f>
        <v/>
      </c>
      <c r="E169" s="69" t="str">
        <f>IF(func_st!V168="","",func_st!V168)</f>
        <v/>
      </c>
      <c r="F169" s="69" t="str">
        <f>IF(func_st!W168=0,"",func_st!W168)</f>
        <v/>
      </c>
      <c r="G169" s="69" t="str">
        <f>IF(func_st!U168="","",IF(func_st!U168=1,"〇",""))</f>
        <v/>
      </c>
    </row>
    <row r="170" spans="1:7">
      <c r="A170" s="70">
        <v>167</v>
      </c>
      <c r="B170" s="91" t="str">
        <f>IF(func_st!S169="","",func_st!S169)</f>
        <v/>
      </c>
      <c r="C170" s="69" t="str">
        <f>IF(B170="","",基本情報!$G$9)</f>
        <v/>
      </c>
      <c r="D170" s="69" t="str">
        <f>IF(func_st!T169="","",func_st!T169)</f>
        <v/>
      </c>
      <c r="E170" s="69" t="str">
        <f>IF(func_st!V169="","",func_st!V169)</f>
        <v/>
      </c>
      <c r="F170" s="69" t="str">
        <f>IF(func_st!W169=0,"",func_st!W169)</f>
        <v/>
      </c>
      <c r="G170" s="69" t="str">
        <f>IF(func_st!U169="","",IF(func_st!U169=1,"〇",""))</f>
        <v/>
      </c>
    </row>
    <row r="171" spans="1:7">
      <c r="A171" s="70">
        <v>168</v>
      </c>
      <c r="B171" s="91" t="str">
        <f>IF(func_st!S170="","",func_st!S170)</f>
        <v/>
      </c>
      <c r="C171" s="69" t="str">
        <f>IF(B171="","",基本情報!$G$9)</f>
        <v/>
      </c>
      <c r="D171" s="69" t="str">
        <f>IF(func_st!T170="","",func_st!T170)</f>
        <v/>
      </c>
      <c r="E171" s="69" t="str">
        <f>IF(func_st!V170="","",func_st!V170)</f>
        <v/>
      </c>
      <c r="F171" s="69" t="str">
        <f>IF(func_st!W170=0,"",func_st!W170)</f>
        <v/>
      </c>
      <c r="G171" s="69" t="str">
        <f>IF(func_st!U170="","",IF(func_st!U170=1,"〇",""))</f>
        <v/>
      </c>
    </row>
    <row r="172" spans="1:7">
      <c r="A172" s="70">
        <v>169</v>
      </c>
      <c r="B172" s="91" t="str">
        <f>IF(func_st!S171="","",func_st!S171)</f>
        <v/>
      </c>
      <c r="C172" s="69" t="str">
        <f>IF(B172="","",基本情報!$G$9)</f>
        <v/>
      </c>
      <c r="D172" s="69" t="str">
        <f>IF(func_st!T171="","",func_st!T171)</f>
        <v/>
      </c>
      <c r="E172" s="69" t="str">
        <f>IF(func_st!V171="","",func_st!V171)</f>
        <v/>
      </c>
      <c r="F172" s="69" t="str">
        <f>IF(func_st!W171=0,"",func_st!W171)</f>
        <v/>
      </c>
      <c r="G172" s="69" t="str">
        <f>IF(func_st!U171="","",IF(func_st!U171=1,"〇",""))</f>
        <v/>
      </c>
    </row>
    <row r="173" spans="1:7">
      <c r="A173" s="70">
        <v>170</v>
      </c>
      <c r="B173" s="91" t="str">
        <f>IF(func_st!S172="","",func_st!S172)</f>
        <v/>
      </c>
      <c r="C173" s="69" t="str">
        <f>IF(B173="","",基本情報!$G$9)</f>
        <v/>
      </c>
      <c r="D173" s="69" t="str">
        <f>IF(func_st!T172="","",func_st!T172)</f>
        <v/>
      </c>
      <c r="E173" s="69" t="str">
        <f>IF(func_st!V172="","",func_st!V172)</f>
        <v/>
      </c>
      <c r="F173" s="69" t="str">
        <f>IF(func_st!W172=0,"",func_st!W172)</f>
        <v/>
      </c>
      <c r="G173" s="69" t="str">
        <f>IF(func_st!U172="","",IF(func_st!U172=1,"〇",""))</f>
        <v/>
      </c>
    </row>
    <row r="174" spans="1:7">
      <c r="A174" s="70">
        <v>171</v>
      </c>
      <c r="B174" s="91" t="str">
        <f>IF(func_st!S173="","",func_st!S173)</f>
        <v/>
      </c>
      <c r="C174" s="69" t="str">
        <f>IF(B174="","",基本情報!$G$9)</f>
        <v/>
      </c>
      <c r="D174" s="69" t="str">
        <f>IF(func_st!T173="","",func_st!T173)</f>
        <v/>
      </c>
      <c r="E174" s="69" t="str">
        <f>IF(func_st!V173="","",func_st!V173)</f>
        <v/>
      </c>
      <c r="F174" s="69" t="str">
        <f>IF(func_st!W173=0,"",func_st!W173)</f>
        <v/>
      </c>
      <c r="G174" s="69" t="str">
        <f>IF(func_st!U173="","",IF(func_st!U173=1,"〇",""))</f>
        <v/>
      </c>
    </row>
    <row r="175" spans="1:7">
      <c r="A175" s="70">
        <v>172</v>
      </c>
      <c r="B175" s="91" t="str">
        <f>IF(func_st!S174="","",func_st!S174)</f>
        <v/>
      </c>
      <c r="C175" s="69" t="str">
        <f>IF(B175="","",基本情報!$G$9)</f>
        <v/>
      </c>
      <c r="D175" s="69" t="str">
        <f>IF(func_st!T174="","",func_st!T174)</f>
        <v/>
      </c>
      <c r="E175" s="69" t="str">
        <f>IF(func_st!V174="","",func_st!V174)</f>
        <v/>
      </c>
      <c r="F175" s="69" t="str">
        <f>IF(func_st!W174=0,"",func_st!W174)</f>
        <v/>
      </c>
      <c r="G175" s="69" t="str">
        <f>IF(func_st!U174="","",IF(func_st!U174=1,"〇",""))</f>
        <v/>
      </c>
    </row>
    <row r="176" spans="1:7">
      <c r="A176" s="70">
        <v>173</v>
      </c>
      <c r="B176" s="91" t="str">
        <f>IF(func_st!S175="","",func_st!S175)</f>
        <v/>
      </c>
      <c r="C176" s="69" t="str">
        <f>IF(B176="","",基本情報!$G$9)</f>
        <v/>
      </c>
      <c r="D176" s="69" t="str">
        <f>IF(func_st!T175="","",func_st!T175)</f>
        <v/>
      </c>
      <c r="E176" s="69" t="str">
        <f>IF(func_st!V175="","",func_st!V175)</f>
        <v/>
      </c>
      <c r="F176" s="69" t="str">
        <f>IF(func_st!W175=0,"",func_st!W175)</f>
        <v/>
      </c>
      <c r="G176" s="69" t="str">
        <f>IF(func_st!U175="","",IF(func_st!U175=1,"〇",""))</f>
        <v/>
      </c>
    </row>
    <row r="177" spans="1:7">
      <c r="A177" s="70">
        <v>174</v>
      </c>
      <c r="B177" s="91" t="str">
        <f>IF(func_st!S176="","",func_st!S176)</f>
        <v/>
      </c>
      <c r="C177" s="69" t="str">
        <f>IF(B177="","",基本情報!$G$9)</f>
        <v/>
      </c>
      <c r="D177" s="69" t="str">
        <f>IF(func_st!T176="","",func_st!T176)</f>
        <v/>
      </c>
      <c r="E177" s="69" t="str">
        <f>IF(func_st!V176="","",func_st!V176)</f>
        <v/>
      </c>
      <c r="F177" s="69" t="str">
        <f>IF(func_st!W176=0,"",func_st!W176)</f>
        <v/>
      </c>
      <c r="G177" s="69" t="str">
        <f>IF(func_st!U176="","",IF(func_st!U176=1,"〇",""))</f>
        <v/>
      </c>
    </row>
    <row r="178" spans="1:7">
      <c r="A178" s="70">
        <v>175</v>
      </c>
      <c r="B178" s="91" t="str">
        <f>IF(func_st!S177="","",func_st!S177)</f>
        <v/>
      </c>
      <c r="C178" s="69" t="str">
        <f>IF(B178="","",基本情報!$G$9)</f>
        <v/>
      </c>
      <c r="D178" s="69" t="str">
        <f>IF(func_st!T177="","",func_st!T177)</f>
        <v/>
      </c>
      <c r="E178" s="69" t="str">
        <f>IF(func_st!V177="","",func_st!V177)</f>
        <v/>
      </c>
      <c r="F178" s="69" t="str">
        <f>IF(func_st!W177=0,"",func_st!W177)</f>
        <v/>
      </c>
      <c r="G178" s="69" t="str">
        <f>IF(func_st!U177="","",IF(func_st!U177=1,"〇",""))</f>
        <v/>
      </c>
    </row>
    <row r="179" spans="1:7">
      <c r="A179" s="70">
        <v>176</v>
      </c>
      <c r="B179" s="91" t="str">
        <f>IF(func_st!S178="","",func_st!S178)</f>
        <v/>
      </c>
      <c r="C179" s="69" t="str">
        <f>IF(B179="","",基本情報!$G$9)</f>
        <v/>
      </c>
      <c r="D179" s="69" t="str">
        <f>IF(func_st!T178="","",func_st!T178)</f>
        <v/>
      </c>
      <c r="E179" s="69" t="str">
        <f>IF(func_st!V178="","",func_st!V178)</f>
        <v/>
      </c>
      <c r="F179" s="69" t="str">
        <f>IF(func_st!W178=0,"",func_st!W178)</f>
        <v/>
      </c>
      <c r="G179" s="69" t="str">
        <f>IF(func_st!U178="","",IF(func_st!U178=1,"〇",""))</f>
        <v/>
      </c>
    </row>
    <row r="180" spans="1:7">
      <c r="A180" s="70">
        <v>177</v>
      </c>
      <c r="B180" s="91" t="str">
        <f>IF(func_st!S179="","",func_st!S179)</f>
        <v/>
      </c>
      <c r="C180" s="69" t="str">
        <f>IF(B180="","",基本情報!$G$9)</f>
        <v/>
      </c>
      <c r="D180" s="69" t="str">
        <f>IF(func_st!T179="","",func_st!T179)</f>
        <v/>
      </c>
      <c r="E180" s="69" t="str">
        <f>IF(func_st!V179="","",func_st!V179)</f>
        <v/>
      </c>
      <c r="F180" s="69" t="str">
        <f>IF(func_st!W179=0,"",func_st!W179)</f>
        <v/>
      </c>
      <c r="G180" s="69" t="str">
        <f>IF(func_st!U179="","",IF(func_st!U179=1,"〇",""))</f>
        <v/>
      </c>
    </row>
    <row r="181" spans="1:7">
      <c r="A181" s="70">
        <v>178</v>
      </c>
      <c r="B181" s="91" t="str">
        <f>IF(func_st!S180="","",func_st!S180)</f>
        <v/>
      </c>
      <c r="C181" s="69" t="str">
        <f>IF(B181="","",基本情報!$G$9)</f>
        <v/>
      </c>
      <c r="D181" s="69" t="str">
        <f>IF(func_st!T180="","",func_st!T180)</f>
        <v/>
      </c>
      <c r="E181" s="69" t="str">
        <f>IF(func_st!V180="","",func_st!V180)</f>
        <v/>
      </c>
      <c r="F181" s="69" t="str">
        <f>IF(func_st!W180=0,"",func_st!W180)</f>
        <v/>
      </c>
      <c r="G181" s="69" t="str">
        <f>IF(func_st!U180="","",IF(func_st!U180=1,"〇",""))</f>
        <v/>
      </c>
    </row>
    <row r="182" spans="1:7">
      <c r="A182" s="70">
        <v>179</v>
      </c>
      <c r="B182" s="91" t="str">
        <f>IF(func_st!S181="","",func_st!S181)</f>
        <v/>
      </c>
      <c r="C182" s="69" t="str">
        <f>IF(B182="","",基本情報!$G$9)</f>
        <v/>
      </c>
      <c r="D182" s="69" t="str">
        <f>IF(func_st!T181="","",func_st!T181)</f>
        <v/>
      </c>
      <c r="E182" s="69" t="str">
        <f>IF(func_st!V181="","",func_st!V181)</f>
        <v/>
      </c>
      <c r="F182" s="69" t="str">
        <f>IF(func_st!W181=0,"",func_st!W181)</f>
        <v/>
      </c>
      <c r="G182" s="69" t="str">
        <f>IF(func_st!U181="","",IF(func_st!U181=1,"〇",""))</f>
        <v/>
      </c>
    </row>
    <row r="183" spans="1:7">
      <c r="A183" s="70">
        <v>180</v>
      </c>
      <c r="B183" s="91" t="str">
        <f>IF(func_st!S182="","",func_st!S182)</f>
        <v/>
      </c>
      <c r="C183" s="69" t="str">
        <f>IF(B183="","",基本情報!$G$9)</f>
        <v/>
      </c>
      <c r="D183" s="69" t="str">
        <f>IF(func_st!T182="","",func_st!T182)</f>
        <v/>
      </c>
      <c r="E183" s="69" t="str">
        <f>IF(func_st!V182="","",func_st!V182)</f>
        <v/>
      </c>
      <c r="F183" s="69" t="str">
        <f>IF(func_st!W182=0,"",func_st!W182)</f>
        <v/>
      </c>
      <c r="G183" s="69" t="str">
        <f>IF(func_st!U182="","",IF(func_st!U182=1,"〇",""))</f>
        <v/>
      </c>
    </row>
    <row r="184" spans="1:7">
      <c r="A184" s="70">
        <v>181</v>
      </c>
      <c r="B184" s="91" t="str">
        <f>IF(func_st!S183="","",func_st!S183)</f>
        <v/>
      </c>
      <c r="C184" s="69" t="str">
        <f>IF(B184="","",基本情報!$G$9)</f>
        <v/>
      </c>
      <c r="D184" s="69" t="str">
        <f>IF(func_st!T183="","",func_st!T183)</f>
        <v/>
      </c>
      <c r="E184" s="69" t="str">
        <f>IF(func_st!V183="","",func_st!V183)</f>
        <v/>
      </c>
      <c r="F184" s="69" t="str">
        <f>IF(func_st!W183=0,"",func_st!W183)</f>
        <v/>
      </c>
      <c r="G184" s="69" t="str">
        <f>IF(func_st!U183="","",IF(func_st!U183=1,"〇",""))</f>
        <v/>
      </c>
    </row>
    <row r="185" spans="1:7">
      <c r="A185" s="70">
        <v>182</v>
      </c>
      <c r="B185" s="91" t="str">
        <f>IF(func_st!S184="","",func_st!S184)</f>
        <v/>
      </c>
      <c r="C185" s="69" t="str">
        <f>IF(B185="","",基本情報!$G$9)</f>
        <v/>
      </c>
      <c r="D185" s="69" t="str">
        <f>IF(func_st!T184="","",func_st!T184)</f>
        <v/>
      </c>
      <c r="E185" s="69" t="str">
        <f>IF(func_st!V184="","",func_st!V184)</f>
        <v/>
      </c>
      <c r="F185" s="69" t="str">
        <f>IF(func_st!W184=0,"",func_st!W184)</f>
        <v/>
      </c>
      <c r="G185" s="69" t="str">
        <f>IF(func_st!U184="","",IF(func_st!U184=1,"〇",""))</f>
        <v/>
      </c>
    </row>
    <row r="186" spans="1:7">
      <c r="A186" s="70">
        <v>183</v>
      </c>
      <c r="B186" s="91" t="str">
        <f>IF(func_st!S185="","",func_st!S185)</f>
        <v/>
      </c>
      <c r="C186" s="69" t="str">
        <f>IF(B186="","",基本情報!$G$9)</f>
        <v/>
      </c>
      <c r="D186" s="69" t="str">
        <f>IF(func_st!T185="","",func_st!T185)</f>
        <v/>
      </c>
      <c r="E186" s="69" t="str">
        <f>IF(func_st!V185="","",func_st!V185)</f>
        <v/>
      </c>
      <c r="F186" s="69" t="str">
        <f>IF(func_st!W185=0,"",func_st!W185)</f>
        <v/>
      </c>
      <c r="G186" s="69" t="str">
        <f>IF(func_st!U185="","",IF(func_st!U185=1,"〇",""))</f>
        <v/>
      </c>
    </row>
    <row r="187" spans="1:7">
      <c r="A187" s="70">
        <v>184</v>
      </c>
      <c r="B187" s="91" t="str">
        <f>IF(func_st!S186="","",func_st!S186)</f>
        <v/>
      </c>
      <c r="C187" s="69" t="str">
        <f>IF(B187="","",基本情報!$G$9)</f>
        <v/>
      </c>
      <c r="D187" s="69" t="str">
        <f>IF(func_st!T186="","",func_st!T186)</f>
        <v/>
      </c>
      <c r="E187" s="69" t="str">
        <f>IF(func_st!V186="","",func_st!V186)</f>
        <v/>
      </c>
      <c r="F187" s="69" t="str">
        <f>IF(func_st!W186=0,"",func_st!W186)</f>
        <v/>
      </c>
      <c r="G187" s="69" t="str">
        <f>IF(func_st!U186="","",IF(func_st!U186=1,"〇",""))</f>
        <v/>
      </c>
    </row>
    <row r="188" spans="1:7">
      <c r="A188" s="70">
        <v>185</v>
      </c>
      <c r="B188" s="91" t="str">
        <f>IF(func_st!S187="","",func_st!S187)</f>
        <v/>
      </c>
      <c r="C188" s="69" t="str">
        <f>IF(B188="","",基本情報!$G$9)</f>
        <v/>
      </c>
      <c r="D188" s="69" t="str">
        <f>IF(func_st!T187="","",func_st!T187)</f>
        <v/>
      </c>
      <c r="E188" s="69" t="str">
        <f>IF(func_st!V187="","",func_st!V187)</f>
        <v/>
      </c>
      <c r="F188" s="69" t="str">
        <f>IF(func_st!W187=0,"",func_st!W187)</f>
        <v/>
      </c>
      <c r="G188" s="69" t="str">
        <f>IF(func_st!U187="","",IF(func_st!U187=1,"〇",""))</f>
        <v/>
      </c>
    </row>
    <row r="189" spans="1:7">
      <c r="A189" s="70">
        <v>186</v>
      </c>
      <c r="B189" s="91" t="str">
        <f>IF(func_st!S188="","",func_st!S188)</f>
        <v/>
      </c>
      <c r="C189" s="69" t="str">
        <f>IF(B189="","",基本情報!$G$9)</f>
        <v/>
      </c>
      <c r="D189" s="69" t="str">
        <f>IF(func_st!T188="","",func_st!T188)</f>
        <v/>
      </c>
      <c r="E189" s="69" t="str">
        <f>IF(func_st!V188="","",func_st!V188)</f>
        <v/>
      </c>
      <c r="F189" s="69" t="str">
        <f>IF(func_st!W188=0,"",func_st!W188)</f>
        <v/>
      </c>
      <c r="G189" s="69" t="str">
        <f>IF(func_st!U188="","",IF(func_st!U188=1,"〇",""))</f>
        <v/>
      </c>
    </row>
    <row r="190" spans="1:7">
      <c r="A190" s="70">
        <v>187</v>
      </c>
      <c r="B190" s="91" t="str">
        <f>IF(func_st!S189="","",func_st!S189)</f>
        <v/>
      </c>
      <c r="C190" s="69" t="str">
        <f>IF(B190="","",基本情報!$G$9)</f>
        <v/>
      </c>
      <c r="D190" s="69" t="str">
        <f>IF(func_st!T189="","",func_st!T189)</f>
        <v/>
      </c>
      <c r="E190" s="69" t="str">
        <f>IF(func_st!V189="","",func_st!V189)</f>
        <v/>
      </c>
      <c r="F190" s="69" t="str">
        <f>IF(func_st!W189=0,"",func_st!W189)</f>
        <v/>
      </c>
      <c r="G190" s="69" t="str">
        <f>IF(func_st!U189="","",IF(func_st!U189=1,"〇",""))</f>
        <v/>
      </c>
    </row>
    <row r="191" spans="1:7">
      <c r="A191" s="70">
        <v>188</v>
      </c>
      <c r="B191" s="91" t="str">
        <f>IF(func_st!S190="","",func_st!S190)</f>
        <v/>
      </c>
      <c r="C191" s="69" t="str">
        <f>IF(B191="","",基本情報!$G$9)</f>
        <v/>
      </c>
      <c r="D191" s="69" t="str">
        <f>IF(func_st!T190="","",func_st!T190)</f>
        <v/>
      </c>
      <c r="E191" s="69" t="str">
        <f>IF(func_st!V190="","",func_st!V190)</f>
        <v/>
      </c>
      <c r="F191" s="69" t="str">
        <f>IF(func_st!W190=0,"",func_st!W190)</f>
        <v/>
      </c>
      <c r="G191" s="69" t="str">
        <f>IF(func_st!U190="","",IF(func_st!U190=1,"〇",""))</f>
        <v/>
      </c>
    </row>
    <row r="192" spans="1:7">
      <c r="A192" s="70">
        <v>189</v>
      </c>
      <c r="B192" s="91" t="str">
        <f>IF(func_st!S191="","",func_st!S191)</f>
        <v/>
      </c>
      <c r="C192" s="69" t="str">
        <f>IF(B192="","",基本情報!$G$9)</f>
        <v/>
      </c>
      <c r="D192" s="69" t="str">
        <f>IF(func_st!T191="","",func_st!T191)</f>
        <v/>
      </c>
      <c r="E192" s="69" t="str">
        <f>IF(func_st!V191="","",func_st!V191)</f>
        <v/>
      </c>
      <c r="F192" s="69" t="str">
        <f>IF(func_st!W191=0,"",func_st!W191)</f>
        <v/>
      </c>
      <c r="G192" s="69" t="str">
        <f>IF(func_st!U191="","",IF(func_st!U191=1,"〇",""))</f>
        <v/>
      </c>
    </row>
    <row r="193" spans="1:7">
      <c r="A193" s="70">
        <v>190</v>
      </c>
      <c r="B193" s="91" t="str">
        <f>IF(func_st!S192="","",func_st!S192)</f>
        <v/>
      </c>
      <c r="C193" s="69" t="str">
        <f>IF(B193="","",基本情報!$G$9)</f>
        <v/>
      </c>
      <c r="D193" s="69" t="str">
        <f>IF(func_st!T192="","",func_st!T192)</f>
        <v/>
      </c>
      <c r="E193" s="69" t="str">
        <f>IF(func_st!V192="","",func_st!V192)</f>
        <v/>
      </c>
      <c r="F193" s="69" t="str">
        <f>IF(func_st!W192=0,"",func_st!W192)</f>
        <v/>
      </c>
      <c r="G193" s="69" t="str">
        <f>IF(func_st!U192="","",IF(func_st!U192=1,"〇",""))</f>
        <v/>
      </c>
    </row>
    <row r="194" spans="1:7">
      <c r="A194" s="70">
        <v>191</v>
      </c>
      <c r="B194" s="91" t="str">
        <f>IF(func_st!S193="","",func_st!S193)</f>
        <v/>
      </c>
      <c r="C194" s="69" t="str">
        <f>IF(B194="","",基本情報!$G$9)</f>
        <v/>
      </c>
      <c r="D194" s="69" t="str">
        <f>IF(func_st!T193="","",func_st!T193)</f>
        <v/>
      </c>
      <c r="E194" s="69" t="str">
        <f>IF(func_st!V193="","",func_st!V193)</f>
        <v/>
      </c>
      <c r="F194" s="69" t="str">
        <f>IF(func_st!W193=0,"",func_st!W193)</f>
        <v/>
      </c>
      <c r="G194" s="69" t="str">
        <f>IF(func_st!U193="","",IF(func_st!U193=1,"〇",""))</f>
        <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3B3F-1696-4010-A981-E1C2049B0749}">
  <dimension ref="A1:Q41"/>
  <sheetViews>
    <sheetView zoomScaleNormal="100" workbookViewId="0">
      <selection activeCell="N28" sqref="N28"/>
    </sheetView>
  </sheetViews>
  <sheetFormatPr defaultRowHeight="15.75"/>
  <cols>
    <col min="1" max="1" width="4" style="64" bestFit="1" customWidth="1"/>
    <col min="2" max="2" width="20.5" style="64" bestFit="1" customWidth="1"/>
    <col min="3" max="3" width="4.875" style="64" bestFit="1" customWidth="1"/>
    <col min="4" max="4" width="6" style="64" bestFit="1" customWidth="1"/>
    <col min="5" max="5" width="4.5" style="64" bestFit="1" customWidth="1"/>
    <col min="6" max="6" width="9" style="64"/>
    <col min="7" max="7" width="4" style="64" bestFit="1" customWidth="1"/>
    <col min="8" max="8" width="15.5" style="64" bestFit="1" customWidth="1"/>
    <col min="9" max="9" width="4.875" style="64" bestFit="1" customWidth="1"/>
    <col min="10" max="10" width="7.5" style="64" bestFit="1" customWidth="1"/>
    <col min="11" max="11" width="4.5" style="64" bestFit="1" customWidth="1"/>
    <col min="12" max="12" width="9" style="64"/>
    <col min="13" max="13" width="4" style="64" bestFit="1" customWidth="1"/>
    <col min="14" max="14" width="20.5" style="64" bestFit="1" customWidth="1"/>
    <col min="15" max="15" width="6" style="64" bestFit="1" customWidth="1"/>
    <col min="16" max="16" width="4" style="64" bestFit="1" customWidth="1"/>
    <col min="17" max="17" width="4.5" style="64" bestFit="1" customWidth="1"/>
    <col min="18" max="16384" width="9" style="64"/>
  </cols>
  <sheetData>
    <row r="1" spans="1:17">
      <c r="A1" s="65" t="s">
        <v>93</v>
      </c>
      <c r="C1" s="65"/>
      <c r="D1" s="65"/>
      <c r="E1" s="65"/>
      <c r="F1" s="65"/>
      <c r="G1" s="65" t="s">
        <v>94</v>
      </c>
      <c r="H1" s="65"/>
      <c r="I1" s="65"/>
      <c r="J1" s="65"/>
      <c r="K1" s="65"/>
      <c r="L1" s="65"/>
      <c r="M1" s="65" t="s">
        <v>212</v>
      </c>
      <c r="O1" s="65"/>
      <c r="P1" s="65"/>
      <c r="Q1" s="65"/>
    </row>
    <row r="2" spans="1:17">
      <c r="A2" s="66" t="s">
        <v>95</v>
      </c>
      <c r="B2" s="66" t="s">
        <v>96</v>
      </c>
      <c r="C2" s="66" t="s">
        <v>97</v>
      </c>
      <c r="D2" s="66" t="s">
        <v>98</v>
      </c>
      <c r="E2" s="66" t="s">
        <v>99</v>
      </c>
      <c r="F2" s="65"/>
      <c r="G2" s="66" t="s">
        <v>95</v>
      </c>
      <c r="H2" s="66" t="s">
        <v>96</v>
      </c>
      <c r="I2" s="66" t="s">
        <v>97</v>
      </c>
      <c r="J2" s="66" t="s">
        <v>98</v>
      </c>
      <c r="K2" s="66" t="s">
        <v>99</v>
      </c>
      <c r="L2" s="65"/>
      <c r="M2" s="66" t="s">
        <v>95</v>
      </c>
      <c r="N2" s="66" t="s">
        <v>96</v>
      </c>
      <c r="O2" s="66" t="s">
        <v>98</v>
      </c>
      <c r="P2" s="66" t="s">
        <v>97</v>
      </c>
      <c r="Q2" s="66" t="s">
        <v>99</v>
      </c>
    </row>
    <row r="3" spans="1:17">
      <c r="A3" s="66">
        <v>1</v>
      </c>
      <c r="B3" s="66" t="s">
        <v>100</v>
      </c>
      <c r="C3" s="66" t="s">
        <v>101</v>
      </c>
      <c r="D3" s="66" t="s">
        <v>102</v>
      </c>
      <c r="E3" s="66" t="s">
        <v>103</v>
      </c>
      <c r="F3" s="65"/>
      <c r="G3" s="66">
        <v>1</v>
      </c>
      <c r="H3" s="66" t="s">
        <v>100</v>
      </c>
      <c r="I3" s="66" t="s">
        <v>101</v>
      </c>
      <c r="J3" s="66" t="s">
        <v>102</v>
      </c>
      <c r="K3" s="66" t="s">
        <v>103</v>
      </c>
      <c r="L3" s="65"/>
      <c r="M3" s="66">
        <v>31</v>
      </c>
      <c r="N3" s="66" t="s">
        <v>192</v>
      </c>
      <c r="O3" s="66" t="s">
        <v>114</v>
      </c>
      <c r="P3" s="66" t="s">
        <v>193</v>
      </c>
      <c r="Q3" s="66" t="s">
        <v>103</v>
      </c>
    </row>
    <row r="4" spans="1:17">
      <c r="A4" s="66">
        <v>2</v>
      </c>
      <c r="B4" s="66" t="s">
        <v>104</v>
      </c>
      <c r="C4" s="66" t="s">
        <v>105</v>
      </c>
      <c r="D4" s="66" t="s">
        <v>106</v>
      </c>
      <c r="E4" s="66" t="s">
        <v>103</v>
      </c>
      <c r="F4" s="65"/>
      <c r="G4" s="66">
        <v>2</v>
      </c>
      <c r="H4" s="66" t="s">
        <v>104</v>
      </c>
      <c r="I4" s="66" t="s">
        <v>105</v>
      </c>
      <c r="J4" s="66" t="s">
        <v>106</v>
      </c>
      <c r="K4" s="66" t="s">
        <v>103</v>
      </c>
      <c r="L4" s="65"/>
      <c r="M4" s="66">
        <v>32</v>
      </c>
      <c r="N4" s="66" t="s">
        <v>196</v>
      </c>
      <c r="O4" s="66" t="s">
        <v>120</v>
      </c>
      <c r="P4" s="66" t="s">
        <v>197</v>
      </c>
      <c r="Q4" s="66" t="s">
        <v>121</v>
      </c>
    </row>
    <row r="5" spans="1:17">
      <c r="A5" s="66">
        <v>3</v>
      </c>
      <c r="B5" s="66" t="s">
        <v>107</v>
      </c>
      <c r="C5" s="66" t="s">
        <v>108</v>
      </c>
      <c r="D5" s="66" t="s">
        <v>109</v>
      </c>
      <c r="E5" s="66" t="s">
        <v>103</v>
      </c>
      <c r="F5" s="65"/>
      <c r="G5" s="66">
        <v>3</v>
      </c>
      <c r="H5" s="66" t="s">
        <v>107</v>
      </c>
      <c r="I5" s="66" t="s">
        <v>108</v>
      </c>
      <c r="J5" s="66" t="s">
        <v>109</v>
      </c>
      <c r="K5" s="66" t="s">
        <v>103</v>
      </c>
      <c r="L5" s="65"/>
      <c r="M5" s="66">
        <v>33</v>
      </c>
      <c r="N5" s="66" t="s">
        <v>198</v>
      </c>
      <c r="O5" s="66" t="s">
        <v>124</v>
      </c>
      <c r="P5" s="66" t="s">
        <v>199</v>
      </c>
      <c r="Q5" s="66" t="s">
        <v>121</v>
      </c>
    </row>
    <row r="6" spans="1:17">
      <c r="A6" s="66">
        <v>4</v>
      </c>
      <c r="B6" s="66" t="s">
        <v>110</v>
      </c>
      <c r="C6" s="66" t="s">
        <v>111</v>
      </c>
      <c r="D6" s="66" t="s">
        <v>103</v>
      </c>
      <c r="E6" s="66" t="s">
        <v>103</v>
      </c>
      <c r="F6" s="65"/>
      <c r="G6" s="66">
        <v>4</v>
      </c>
      <c r="H6" s="66" t="s">
        <v>110</v>
      </c>
      <c r="I6" s="66" t="s">
        <v>111</v>
      </c>
      <c r="J6" s="66" t="s">
        <v>103</v>
      </c>
      <c r="K6" s="66" t="s">
        <v>103</v>
      </c>
      <c r="L6" s="65"/>
      <c r="M6" s="66">
        <v>34</v>
      </c>
      <c r="N6" s="66" t="s">
        <v>200</v>
      </c>
      <c r="O6" s="66" t="s">
        <v>127</v>
      </c>
      <c r="P6" s="66" t="s">
        <v>201</v>
      </c>
      <c r="Q6" s="66" t="s">
        <v>121</v>
      </c>
    </row>
    <row r="7" spans="1:17">
      <c r="A7" s="66">
        <v>5</v>
      </c>
      <c r="B7" s="66" t="s">
        <v>112</v>
      </c>
      <c r="C7" s="66" t="s">
        <v>113</v>
      </c>
      <c r="D7" s="66" t="s">
        <v>114</v>
      </c>
      <c r="E7" s="66" t="s">
        <v>103</v>
      </c>
      <c r="F7" s="65"/>
      <c r="G7" s="66">
        <v>5</v>
      </c>
      <c r="H7" s="66" t="s">
        <v>112</v>
      </c>
      <c r="I7" s="66" t="s">
        <v>113</v>
      </c>
      <c r="J7" s="66" t="s">
        <v>114</v>
      </c>
      <c r="K7" s="66" t="s">
        <v>103</v>
      </c>
      <c r="L7" s="65"/>
      <c r="M7" s="66">
        <v>35</v>
      </c>
      <c r="N7" s="66" t="s">
        <v>202</v>
      </c>
      <c r="O7" s="66" t="s">
        <v>130</v>
      </c>
      <c r="P7" s="66" t="s">
        <v>203</v>
      </c>
      <c r="Q7" s="66" t="s">
        <v>121</v>
      </c>
    </row>
    <row r="8" spans="1:17">
      <c r="A8" s="66">
        <v>6</v>
      </c>
      <c r="B8" s="66" t="s">
        <v>115</v>
      </c>
      <c r="C8" s="66" t="s">
        <v>116</v>
      </c>
      <c r="D8" s="66" t="s">
        <v>117</v>
      </c>
      <c r="E8" s="66" t="s">
        <v>103</v>
      </c>
      <c r="F8" s="65"/>
      <c r="G8" s="66">
        <v>6</v>
      </c>
      <c r="H8" s="66" t="s">
        <v>115</v>
      </c>
      <c r="I8" s="66" t="s">
        <v>116</v>
      </c>
      <c r="J8" s="66" t="s">
        <v>117</v>
      </c>
      <c r="K8" s="66" t="s">
        <v>103</v>
      </c>
      <c r="L8" s="65"/>
      <c r="M8" s="66">
        <v>36</v>
      </c>
      <c r="N8" s="66" t="s">
        <v>204</v>
      </c>
      <c r="O8" s="66" t="s">
        <v>136</v>
      </c>
      <c r="P8" s="66" t="s">
        <v>205</v>
      </c>
      <c r="Q8" s="66" t="s">
        <v>121</v>
      </c>
    </row>
    <row r="9" spans="1:17">
      <c r="A9" s="66">
        <v>7</v>
      </c>
      <c r="B9" s="66" t="s">
        <v>118</v>
      </c>
      <c r="C9" s="66" t="s">
        <v>119</v>
      </c>
      <c r="D9" s="66" t="s">
        <v>120</v>
      </c>
      <c r="E9" s="66" t="s">
        <v>121</v>
      </c>
      <c r="F9" s="65"/>
      <c r="G9" s="66">
        <v>7</v>
      </c>
      <c r="H9" s="66" t="s">
        <v>118</v>
      </c>
      <c r="I9" s="66" t="s">
        <v>119</v>
      </c>
      <c r="J9" s="66" t="s">
        <v>120</v>
      </c>
      <c r="K9" s="66" t="s">
        <v>121</v>
      </c>
      <c r="L9" s="65"/>
      <c r="M9" s="66">
        <v>37</v>
      </c>
      <c r="N9" s="66" t="s">
        <v>206</v>
      </c>
      <c r="O9" s="66" t="s">
        <v>139</v>
      </c>
      <c r="P9" s="66" t="s">
        <v>207</v>
      </c>
      <c r="Q9" s="66" t="s">
        <v>140</v>
      </c>
    </row>
    <row r="10" spans="1:17">
      <c r="A10" s="66">
        <v>8</v>
      </c>
      <c r="B10" s="66" t="s">
        <v>122</v>
      </c>
      <c r="C10" s="66" t="s">
        <v>123</v>
      </c>
      <c r="D10" s="66" t="s">
        <v>124</v>
      </c>
      <c r="E10" s="66" t="s">
        <v>121</v>
      </c>
      <c r="F10" s="65"/>
      <c r="G10" s="66">
        <v>8</v>
      </c>
      <c r="H10" s="66" t="s">
        <v>122</v>
      </c>
      <c r="I10" s="66" t="s">
        <v>123</v>
      </c>
      <c r="J10" s="66" t="s">
        <v>124</v>
      </c>
      <c r="K10" s="66" t="s">
        <v>121</v>
      </c>
      <c r="L10" s="65"/>
      <c r="M10" s="66">
        <v>38</v>
      </c>
      <c r="N10" s="66" t="s">
        <v>208</v>
      </c>
      <c r="O10" s="66" t="s">
        <v>146</v>
      </c>
      <c r="P10" s="66" t="s">
        <v>209</v>
      </c>
      <c r="Q10" s="66" t="s">
        <v>140</v>
      </c>
    </row>
    <row r="11" spans="1:17">
      <c r="A11" s="66">
        <v>9</v>
      </c>
      <c r="B11" s="66" t="s">
        <v>125</v>
      </c>
      <c r="C11" s="66" t="s">
        <v>126</v>
      </c>
      <c r="D11" s="66" t="s">
        <v>127</v>
      </c>
      <c r="E11" s="66" t="s">
        <v>121</v>
      </c>
      <c r="F11" s="65"/>
      <c r="G11" s="66">
        <v>9</v>
      </c>
      <c r="H11" s="66" t="s">
        <v>125</v>
      </c>
      <c r="I11" s="66" t="s">
        <v>126</v>
      </c>
      <c r="J11" s="66" t="s">
        <v>127</v>
      </c>
      <c r="K11" s="66" t="s">
        <v>121</v>
      </c>
      <c r="L11" s="65"/>
      <c r="M11" s="66">
        <v>39</v>
      </c>
      <c r="N11" s="66" t="s">
        <v>210</v>
      </c>
      <c r="O11" s="66" t="s">
        <v>147</v>
      </c>
      <c r="P11" s="66" t="s">
        <v>211</v>
      </c>
      <c r="Q11" s="66" t="s">
        <v>140</v>
      </c>
    </row>
    <row r="12" spans="1:17">
      <c r="A12" s="66">
        <v>10</v>
      </c>
      <c r="B12" s="66" t="s">
        <v>128</v>
      </c>
      <c r="C12" s="66" t="s">
        <v>129</v>
      </c>
      <c r="D12" s="66" t="s">
        <v>130</v>
      </c>
      <c r="E12" s="66" t="s">
        <v>121</v>
      </c>
      <c r="F12" s="65"/>
      <c r="G12" s="66">
        <v>10</v>
      </c>
      <c r="H12" s="66" t="s">
        <v>128</v>
      </c>
      <c r="I12" s="66" t="s">
        <v>129</v>
      </c>
      <c r="J12" s="66" t="s">
        <v>130</v>
      </c>
      <c r="K12" s="66" t="s">
        <v>121</v>
      </c>
      <c r="L12" s="65"/>
      <c r="M12" s="65"/>
      <c r="N12" s="65"/>
      <c r="O12" s="65"/>
      <c r="P12" s="65"/>
      <c r="Q12" s="65"/>
    </row>
    <row r="13" spans="1:17">
      <c r="A13" s="66">
        <v>11</v>
      </c>
      <c r="B13" s="66" t="s">
        <v>131</v>
      </c>
      <c r="C13" s="66" t="s">
        <v>132</v>
      </c>
      <c r="D13" s="66" t="s">
        <v>133</v>
      </c>
      <c r="E13" s="66" t="s">
        <v>121</v>
      </c>
      <c r="F13" s="65"/>
      <c r="G13" s="66">
        <v>11</v>
      </c>
      <c r="H13" s="66" t="s">
        <v>131</v>
      </c>
      <c r="I13" s="66" t="s">
        <v>132</v>
      </c>
      <c r="J13" s="66" t="s">
        <v>133</v>
      </c>
      <c r="K13" s="66" t="s">
        <v>121</v>
      </c>
      <c r="L13" s="65"/>
      <c r="M13" s="65"/>
      <c r="N13" s="65"/>
      <c r="O13" s="65"/>
      <c r="P13" s="65"/>
      <c r="Q13" s="65"/>
    </row>
    <row r="14" spans="1:17">
      <c r="A14" s="66">
        <v>12</v>
      </c>
      <c r="B14" s="66" t="s">
        <v>134</v>
      </c>
      <c r="C14" s="66" t="s">
        <v>135</v>
      </c>
      <c r="D14" s="66" t="s">
        <v>136</v>
      </c>
      <c r="E14" s="66" t="s">
        <v>121</v>
      </c>
      <c r="F14" s="65"/>
      <c r="G14" s="66">
        <v>12</v>
      </c>
      <c r="H14" s="66" t="s">
        <v>134</v>
      </c>
      <c r="I14" s="66" t="s">
        <v>135</v>
      </c>
      <c r="J14" s="66" t="s">
        <v>136</v>
      </c>
      <c r="K14" s="66" t="s">
        <v>121</v>
      </c>
      <c r="L14" s="65"/>
      <c r="M14" s="65"/>
      <c r="N14" s="65"/>
      <c r="O14" s="65"/>
      <c r="P14" s="65"/>
      <c r="Q14" s="65"/>
    </row>
    <row r="15" spans="1:17">
      <c r="A15" s="66">
        <v>13</v>
      </c>
      <c r="B15" s="66" t="s">
        <v>137</v>
      </c>
      <c r="C15" s="66" t="s">
        <v>138</v>
      </c>
      <c r="D15" s="66" t="s">
        <v>139</v>
      </c>
      <c r="E15" s="66" t="s">
        <v>140</v>
      </c>
      <c r="F15" s="65"/>
      <c r="G15" s="66">
        <v>13</v>
      </c>
      <c r="H15" s="66" t="s">
        <v>137</v>
      </c>
      <c r="I15" s="66" t="s">
        <v>138</v>
      </c>
      <c r="J15" s="66" t="s">
        <v>139</v>
      </c>
      <c r="K15" s="66" t="s">
        <v>140</v>
      </c>
      <c r="L15" s="65"/>
      <c r="M15" s="65"/>
      <c r="N15" s="65"/>
      <c r="O15" s="65"/>
      <c r="P15" s="65"/>
      <c r="Q15" s="65"/>
    </row>
    <row r="16" spans="1:17">
      <c r="A16" s="66">
        <v>14</v>
      </c>
      <c r="B16" s="66" t="s">
        <v>141</v>
      </c>
      <c r="C16" s="66" t="s">
        <v>142</v>
      </c>
      <c r="D16" s="66" t="s">
        <v>143</v>
      </c>
      <c r="E16" s="66" t="s">
        <v>140</v>
      </c>
      <c r="F16" s="65"/>
      <c r="G16" s="66">
        <v>14</v>
      </c>
      <c r="H16" s="66" t="s">
        <v>141</v>
      </c>
      <c r="I16" s="66" t="s">
        <v>142</v>
      </c>
      <c r="J16" s="66" t="s">
        <v>143</v>
      </c>
      <c r="K16" s="66" t="s">
        <v>140</v>
      </c>
      <c r="L16" s="65"/>
      <c r="N16" s="65"/>
      <c r="O16" s="65"/>
      <c r="P16" s="65"/>
      <c r="Q16" s="65"/>
    </row>
    <row r="17" spans="1:17">
      <c r="A17" s="66">
        <v>15</v>
      </c>
      <c r="B17" s="66" t="s">
        <v>144</v>
      </c>
      <c r="C17" s="66" t="s">
        <v>145</v>
      </c>
      <c r="D17" s="66" t="s">
        <v>146</v>
      </c>
      <c r="E17" s="66" t="s">
        <v>140</v>
      </c>
      <c r="F17" s="65"/>
      <c r="G17" s="66">
        <v>15</v>
      </c>
      <c r="H17" s="66" t="s">
        <v>144</v>
      </c>
      <c r="I17" s="66" t="s">
        <v>145</v>
      </c>
      <c r="J17" s="66" t="s">
        <v>146</v>
      </c>
      <c r="K17" s="66" t="s">
        <v>140</v>
      </c>
      <c r="L17" s="65"/>
      <c r="M17" s="65"/>
      <c r="N17" s="65"/>
      <c r="O17" s="65"/>
      <c r="P17" s="65"/>
      <c r="Q17" s="65"/>
    </row>
    <row r="18" spans="1:17">
      <c r="A18" s="66">
        <v>16</v>
      </c>
      <c r="B18" s="66" t="s">
        <v>147</v>
      </c>
      <c r="C18" s="66" t="s">
        <v>148</v>
      </c>
      <c r="D18" s="66" t="s">
        <v>147</v>
      </c>
      <c r="E18" s="66" t="s">
        <v>140</v>
      </c>
      <c r="F18" s="65"/>
      <c r="G18" s="66">
        <v>16</v>
      </c>
      <c r="H18" s="66" t="s">
        <v>147</v>
      </c>
      <c r="I18" s="66" t="s">
        <v>148</v>
      </c>
      <c r="J18" s="66" t="s">
        <v>147</v>
      </c>
      <c r="K18" s="66" t="s">
        <v>140</v>
      </c>
      <c r="L18" s="65"/>
      <c r="M18" s="65"/>
      <c r="N18" s="65"/>
      <c r="O18" s="65"/>
      <c r="P18" s="65"/>
      <c r="Q18" s="65"/>
    </row>
    <row r="19" spans="1:17">
      <c r="A19" s="66">
        <v>17</v>
      </c>
      <c r="B19" s="66" t="s">
        <v>149</v>
      </c>
      <c r="C19" s="66" t="s">
        <v>150</v>
      </c>
      <c r="D19" s="66" t="s">
        <v>151</v>
      </c>
      <c r="E19" s="66" t="s">
        <v>121</v>
      </c>
      <c r="F19" s="65"/>
      <c r="G19" s="66">
        <v>17</v>
      </c>
      <c r="H19" s="66" t="s">
        <v>149</v>
      </c>
      <c r="I19" s="66" t="s">
        <v>150</v>
      </c>
      <c r="J19" s="66" t="s">
        <v>151</v>
      </c>
      <c r="K19" s="66" t="s">
        <v>121</v>
      </c>
      <c r="L19" s="65"/>
      <c r="M19" s="65"/>
      <c r="N19" s="65"/>
      <c r="O19" s="65"/>
      <c r="P19" s="65"/>
      <c r="Q19" s="65"/>
    </row>
    <row r="20" spans="1:17">
      <c r="A20" s="66">
        <v>18</v>
      </c>
      <c r="B20" s="66" t="s">
        <v>152</v>
      </c>
      <c r="C20" s="66" t="s">
        <v>153</v>
      </c>
      <c r="D20" s="66" t="s">
        <v>154</v>
      </c>
      <c r="E20" s="66" t="s">
        <v>121</v>
      </c>
      <c r="F20" s="65"/>
      <c r="G20" s="66">
        <v>18</v>
      </c>
      <c r="H20" s="66" t="s">
        <v>152</v>
      </c>
      <c r="I20" s="66" t="s">
        <v>153</v>
      </c>
      <c r="J20" s="66" t="s">
        <v>154</v>
      </c>
      <c r="K20" s="66" t="s">
        <v>121</v>
      </c>
      <c r="L20" s="65"/>
      <c r="M20" s="65"/>
      <c r="N20" s="65"/>
      <c r="O20" s="65"/>
      <c r="P20" s="65"/>
      <c r="Q20" s="65"/>
    </row>
    <row r="21" spans="1:17">
      <c r="A21" s="66">
        <v>19</v>
      </c>
      <c r="B21" s="66" t="s">
        <v>155</v>
      </c>
      <c r="C21" s="66" t="s">
        <v>156</v>
      </c>
      <c r="D21" s="66" t="s">
        <v>157</v>
      </c>
      <c r="E21" s="66" t="s">
        <v>121</v>
      </c>
      <c r="F21" s="65"/>
      <c r="G21" s="66">
        <v>19</v>
      </c>
      <c r="H21" s="66" t="s">
        <v>155</v>
      </c>
      <c r="I21" s="66" t="s">
        <v>156</v>
      </c>
      <c r="J21" s="66" t="s">
        <v>157</v>
      </c>
      <c r="K21" s="66" t="s">
        <v>121</v>
      </c>
      <c r="L21" s="65"/>
      <c r="M21" s="65"/>
      <c r="N21" s="65"/>
      <c r="O21" s="65"/>
      <c r="P21" s="65"/>
      <c r="Q21" s="65"/>
    </row>
    <row r="22" spans="1:17">
      <c r="A22" s="66">
        <v>20</v>
      </c>
      <c r="B22" s="66" t="s">
        <v>158</v>
      </c>
      <c r="C22" s="66" t="s">
        <v>159</v>
      </c>
      <c r="D22" s="66" t="s">
        <v>160</v>
      </c>
      <c r="E22" s="66" t="s">
        <v>103</v>
      </c>
      <c r="F22" s="65"/>
      <c r="G22" s="66">
        <v>20</v>
      </c>
      <c r="H22" s="66" t="s">
        <v>158</v>
      </c>
      <c r="I22" s="66" t="s">
        <v>159</v>
      </c>
      <c r="J22" s="66" t="s">
        <v>160</v>
      </c>
      <c r="K22" s="66" t="s">
        <v>103</v>
      </c>
      <c r="L22" s="65"/>
      <c r="M22" s="65"/>
      <c r="N22" s="65"/>
      <c r="O22" s="65"/>
      <c r="P22" s="65"/>
      <c r="Q22" s="65"/>
    </row>
    <row r="23" spans="1:17">
      <c r="A23" s="66">
        <v>21</v>
      </c>
      <c r="B23" s="66" t="s">
        <v>161</v>
      </c>
      <c r="C23" s="66" t="s">
        <v>162</v>
      </c>
      <c r="D23" s="66" t="s">
        <v>163</v>
      </c>
      <c r="E23" s="66" t="s">
        <v>103</v>
      </c>
      <c r="F23" s="65"/>
      <c r="G23" s="66">
        <v>21</v>
      </c>
      <c r="H23" s="66" t="s">
        <v>161</v>
      </c>
      <c r="I23" s="66" t="s">
        <v>162</v>
      </c>
      <c r="J23" s="66" t="s">
        <v>163</v>
      </c>
      <c r="K23" s="66" t="s">
        <v>103</v>
      </c>
      <c r="L23" s="65"/>
      <c r="M23" s="65"/>
      <c r="N23" s="65"/>
      <c r="O23" s="65"/>
      <c r="P23" s="65"/>
      <c r="Q23" s="65"/>
    </row>
    <row r="24" spans="1:17">
      <c r="A24" s="66">
        <v>22</v>
      </c>
      <c r="B24" s="66" t="s">
        <v>164</v>
      </c>
      <c r="C24" s="66" t="s">
        <v>165</v>
      </c>
      <c r="D24" s="66" t="s">
        <v>166</v>
      </c>
      <c r="E24" s="66" t="s">
        <v>103</v>
      </c>
      <c r="F24" s="65"/>
      <c r="G24" s="66">
        <v>22</v>
      </c>
      <c r="H24" s="66" t="s">
        <v>164</v>
      </c>
      <c r="I24" s="66" t="s">
        <v>165</v>
      </c>
      <c r="J24" s="66" t="s">
        <v>166</v>
      </c>
      <c r="K24" s="66" t="s">
        <v>103</v>
      </c>
      <c r="L24" s="65"/>
      <c r="M24" s="65"/>
      <c r="N24" s="65"/>
      <c r="O24" s="65"/>
      <c r="P24" s="65"/>
      <c r="Q24" s="65"/>
    </row>
    <row r="25" spans="1:17">
      <c r="A25" s="66">
        <v>23</v>
      </c>
      <c r="B25" s="66" t="s">
        <v>167</v>
      </c>
      <c r="C25" s="66" t="s">
        <v>168</v>
      </c>
      <c r="D25" s="66" t="s">
        <v>169</v>
      </c>
      <c r="E25" s="66" t="s">
        <v>103</v>
      </c>
      <c r="F25" s="65"/>
      <c r="G25" s="66">
        <v>23</v>
      </c>
      <c r="H25" s="66" t="s">
        <v>167</v>
      </c>
      <c r="I25" s="66" t="s">
        <v>168</v>
      </c>
      <c r="J25" s="66" t="s">
        <v>169</v>
      </c>
      <c r="K25" s="66" t="s">
        <v>103</v>
      </c>
      <c r="L25" s="65"/>
      <c r="M25" s="65"/>
      <c r="N25" s="65"/>
      <c r="O25" s="65"/>
      <c r="P25" s="65"/>
      <c r="Q25" s="65"/>
    </row>
    <row r="26" spans="1:17">
      <c r="A26" s="66">
        <v>24</v>
      </c>
      <c r="B26" s="66" t="s">
        <v>170</v>
      </c>
      <c r="C26" s="66" t="s">
        <v>171</v>
      </c>
      <c r="D26" s="66" t="s">
        <v>172</v>
      </c>
      <c r="E26" s="66" t="s">
        <v>140</v>
      </c>
      <c r="F26" s="65"/>
      <c r="G26" s="66">
        <v>24</v>
      </c>
      <c r="H26" s="66" t="s">
        <v>170</v>
      </c>
      <c r="I26" s="66" t="s">
        <v>171</v>
      </c>
      <c r="J26" s="66" t="s">
        <v>172</v>
      </c>
      <c r="K26" s="66" t="s">
        <v>140</v>
      </c>
      <c r="L26" s="65"/>
      <c r="M26" s="65"/>
      <c r="N26" s="65"/>
      <c r="O26" s="65"/>
      <c r="P26" s="65"/>
      <c r="Q26" s="65"/>
    </row>
    <row r="27" spans="1:17">
      <c r="A27" s="66">
        <v>25</v>
      </c>
      <c r="B27" s="66" t="s">
        <v>173</v>
      </c>
      <c r="C27" s="66" t="s">
        <v>174</v>
      </c>
      <c r="D27" s="66" t="s">
        <v>175</v>
      </c>
      <c r="E27" s="66" t="s">
        <v>140</v>
      </c>
      <c r="F27" s="65"/>
      <c r="G27" s="66">
        <v>25</v>
      </c>
      <c r="H27" s="66" t="s">
        <v>173</v>
      </c>
      <c r="I27" s="66" t="s">
        <v>174</v>
      </c>
      <c r="J27" s="66" t="s">
        <v>175</v>
      </c>
      <c r="K27" s="66" t="s">
        <v>140</v>
      </c>
      <c r="L27" s="65"/>
      <c r="M27" s="65"/>
      <c r="N27" s="65"/>
      <c r="O27" s="65"/>
      <c r="P27" s="65"/>
      <c r="Q27" s="65"/>
    </row>
    <row r="28" spans="1:17">
      <c r="A28" s="66">
        <v>26</v>
      </c>
      <c r="B28" s="66" t="s">
        <v>176</v>
      </c>
      <c r="C28" s="66" t="s">
        <v>177</v>
      </c>
      <c r="D28" s="66" t="s">
        <v>178</v>
      </c>
      <c r="E28" s="66" t="s">
        <v>121</v>
      </c>
      <c r="F28" s="65"/>
      <c r="G28" s="66">
        <v>26</v>
      </c>
      <c r="H28" s="66" t="s">
        <v>176</v>
      </c>
      <c r="I28" s="66" t="s">
        <v>177</v>
      </c>
      <c r="J28" s="66" t="s">
        <v>179</v>
      </c>
      <c r="K28" s="66" t="s">
        <v>121</v>
      </c>
      <c r="L28" s="65"/>
      <c r="M28" s="65"/>
      <c r="N28" s="65"/>
      <c r="O28" s="65"/>
      <c r="P28" s="65"/>
      <c r="Q28" s="65"/>
    </row>
    <row r="29" spans="1:17">
      <c r="A29" s="66">
        <v>27</v>
      </c>
      <c r="B29" s="66" t="s">
        <v>180</v>
      </c>
      <c r="C29" s="66" t="s">
        <v>181</v>
      </c>
      <c r="D29" s="66" t="s">
        <v>182</v>
      </c>
      <c r="E29" s="66" t="s">
        <v>103</v>
      </c>
      <c r="F29" s="65"/>
      <c r="G29" s="66">
        <v>27</v>
      </c>
      <c r="H29" s="66" t="s">
        <v>180</v>
      </c>
      <c r="I29" s="66" t="s">
        <v>181</v>
      </c>
      <c r="J29" s="66" t="s">
        <v>182</v>
      </c>
      <c r="K29" s="66" t="s">
        <v>103</v>
      </c>
      <c r="L29" s="65"/>
      <c r="M29" s="65"/>
      <c r="N29" s="65"/>
      <c r="O29" s="65"/>
      <c r="P29" s="65"/>
      <c r="Q29" s="65"/>
    </row>
    <row r="30" spans="1:17">
      <c r="A30" s="66">
        <v>28</v>
      </c>
      <c r="B30" s="66" t="s">
        <v>183</v>
      </c>
      <c r="C30" s="66" t="s">
        <v>184</v>
      </c>
      <c r="D30" s="66" t="s">
        <v>185</v>
      </c>
      <c r="E30" s="66" t="s">
        <v>103</v>
      </c>
      <c r="F30" s="65"/>
      <c r="G30" s="66">
        <v>28</v>
      </c>
      <c r="H30" s="66" t="s">
        <v>183</v>
      </c>
      <c r="I30" s="66" t="s">
        <v>184</v>
      </c>
      <c r="J30" s="66" t="s">
        <v>185</v>
      </c>
      <c r="K30" s="66" t="s">
        <v>103</v>
      </c>
      <c r="L30" s="65"/>
      <c r="M30" s="65"/>
      <c r="N30" s="65"/>
      <c r="O30" s="65"/>
      <c r="P30" s="65"/>
      <c r="Q30" s="65"/>
    </row>
    <row r="31" spans="1:17">
      <c r="A31" s="66">
        <v>29</v>
      </c>
      <c r="B31" s="66" t="s">
        <v>186</v>
      </c>
      <c r="C31" s="66" t="s">
        <v>187</v>
      </c>
      <c r="D31" s="66" t="s">
        <v>188</v>
      </c>
      <c r="E31" s="66" t="s">
        <v>140</v>
      </c>
      <c r="F31" s="65"/>
      <c r="G31" s="66">
        <v>29</v>
      </c>
      <c r="H31" s="66" t="s">
        <v>186</v>
      </c>
      <c r="I31" s="66" t="s">
        <v>187</v>
      </c>
      <c r="J31" s="66" t="s">
        <v>188</v>
      </c>
      <c r="K31" s="66" t="s">
        <v>140</v>
      </c>
      <c r="L31" s="65"/>
      <c r="M31" s="65"/>
      <c r="N31" s="65"/>
      <c r="O31" s="65"/>
      <c r="P31" s="65"/>
      <c r="Q31" s="65"/>
    </row>
    <row r="32" spans="1:17">
      <c r="A32" s="66">
        <v>30</v>
      </c>
      <c r="B32" s="66" t="s">
        <v>189</v>
      </c>
      <c r="C32" s="66" t="s">
        <v>190</v>
      </c>
      <c r="D32" s="66" t="s">
        <v>191</v>
      </c>
      <c r="E32" s="66" t="s">
        <v>140</v>
      </c>
      <c r="F32" s="65"/>
      <c r="G32" s="66">
        <v>30</v>
      </c>
      <c r="H32" s="66" t="s">
        <v>189</v>
      </c>
      <c r="I32" s="66" t="s">
        <v>190</v>
      </c>
      <c r="J32" s="66" t="s">
        <v>191</v>
      </c>
      <c r="K32" s="66" t="s">
        <v>140</v>
      </c>
      <c r="L32" s="65"/>
      <c r="M32" s="65"/>
      <c r="N32" s="65"/>
      <c r="O32" s="65"/>
      <c r="P32" s="65"/>
      <c r="Q32" s="65"/>
    </row>
    <row r="33" spans="1:17">
      <c r="A33" s="66">
        <v>31</v>
      </c>
      <c r="B33" s="66" t="s">
        <v>192</v>
      </c>
      <c r="C33" s="66" t="s">
        <v>193</v>
      </c>
      <c r="D33" s="66" t="s">
        <v>114</v>
      </c>
      <c r="E33" s="66" t="s">
        <v>103</v>
      </c>
      <c r="F33" s="65"/>
      <c r="G33" s="66">
        <v>31</v>
      </c>
      <c r="H33" s="66" t="s">
        <v>194</v>
      </c>
      <c r="I33" s="66" t="s">
        <v>213</v>
      </c>
      <c r="J33" s="66" t="s">
        <v>195</v>
      </c>
      <c r="K33" s="66" t="s">
        <v>140</v>
      </c>
      <c r="L33" s="65"/>
      <c r="M33" s="65"/>
      <c r="N33" s="65"/>
      <c r="O33" s="65"/>
      <c r="P33" s="65"/>
      <c r="Q33" s="65"/>
    </row>
    <row r="34" spans="1:17">
      <c r="A34" s="66">
        <v>32</v>
      </c>
      <c r="B34" s="66" t="s">
        <v>196</v>
      </c>
      <c r="C34" s="66" t="s">
        <v>197</v>
      </c>
      <c r="D34" s="66" t="s">
        <v>120</v>
      </c>
      <c r="E34" s="66" t="s">
        <v>121</v>
      </c>
      <c r="F34" s="65"/>
      <c r="G34" s="65"/>
      <c r="H34" s="65"/>
      <c r="I34" s="65"/>
      <c r="J34" s="65"/>
      <c r="K34" s="65"/>
      <c r="L34" s="65"/>
      <c r="M34" s="65"/>
      <c r="N34" s="65"/>
      <c r="O34" s="65"/>
      <c r="P34" s="65"/>
      <c r="Q34" s="65"/>
    </row>
    <row r="35" spans="1:17">
      <c r="A35" s="66">
        <v>33</v>
      </c>
      <c r="B35" s="66" t="s">
        <v>198</v>
      </c>
      <c r="C35" s="66" t="s">
        <v>199</v>
      </c>
      <c r="D35" s="66" t="s">
        <v>124</v>
      </c>
      <c r="E35" s="66" t="s">
        <v>121</v>
      </c>
      <c r="F35" s="65"/>
      <c r="G35" s="65"/>
      <c r="H35" s="65"/>
      <c r="I35" s="65"/>
      <c r="J35" s="65"/>
      <c r="K35" s="65"/>
      <c r="L35" s="65"/>
      <c r="M35" s="65"/>
      <c r="N35" s="65"/>
      <c r="O35" s="65"/>
      <c r="P35" s="65"/>
      <c r="Q35" s="65"/>
    </row>
    <row r="36" spans="1:17">
      <c r="A36" s="66">
        <v>34</v>
      </c>
      <c r="B36" s="66" t="s">
        <v>200</v>
      </c>
      <c r="C36" s="66" t="s">
        <v>201</v>
      </c>
      <c r="D36" s="66" t="s">
        <v>127</v>
      </c>
      <c r="E36" s="66" t="s">
        <v>121</v>
      </c>
      <c r="F36" s="65"/>
      <c r="G36" s="65"/>
      <c r="H36" s="65"/>
      <c r="I36" s="65"/>
      <c r="J36" s="65"/>
      <c r="K36" s="65"/>
      <c r="L36" s="65"/>
      <c r="M36" s="65"/>
      <c r="N36" s="65"/>
      <c r="O36" s="65"/>
      <c r="P36" s="65"/>
      <c r="Q36" s="65"/>
    </row>
    <row r="37" spans="1:17">
      <c r="A37" s="66">
        <v>35</v>
      </c>
      <c r="B37" s="66" t="s">
        <v>202</v>
      </c>
      <c r="C37" s="66" t="s">
        <v>203</v>
      </c>
      <c r="D37" s="66" t="s">
        <v>130</v>
      </c>
      <c r="E37" s="66" t="s">
        <v>121</v>
      </c>
      <c r="F37" s="65"/>
      <c r="G37" s="65"/>
      <c r="H37" s="65"/>
      <c r="I37" s="65"/>
      <c r="J37" s="65"/>
      <c r="K37" s="65"/>
      <c r="L37" s="65"/>
      <c r="M37" s="65"/>
      <c r="N37" s="65"/>
      <c r="O37" s="65"/>
      <c r="P37" s="65"/>
      <c r="Q37" s="65"/>
    </row>
    <row r="38" spans="1:17">
      <c r="A38" s="66">
        <v>36</v>
      </c>
      <c r="B38" s="66" t="s">
        <v>204</v>
      </c>
      <c r="C38" s="66" t="s">
        <v>205</v>
      </c>
      <c r="D38" s="66" t="s">
        <v>136</v>
      </c>
      <c r="E38" s="66" t="s">
        <v>121</v>
      </c>
      <c r="F38" s="65"/>
      <c r="G38" s="65"/>
      <c r="H38" s="65"/>
      <c r="I38" s="65"/>
      <c r="J38" s="65"/>
      <c r="K38" s="65"/>
      <c r="L38" s="65"/>
      <c r="M38" s="65"/>
      <c r="N38" s="65"/>
      <c r="O38" s="65"/>
      <c r="P38" s="65"/>
      <c r="Q38" s="65"/>
    </row>
    <row r="39" spans="1:17">
      <c r="A39" s="66">
        <v>37</v>
      </c>
      <c r="B39" s="66" t="s">
        <v>206</v>
      </c>
      <c r="C39" s="66" t="s">
        <v>207</v>
      </c>
      <c r="D39" s="66" t="s">
        <v>139</v>
      </c>
      <c r="E39" s="66" t="s">
        <v>140</v>
      </c>
      <c r="F39" s="65"/>
      <c r="G39" s="65"/>
      <c r="H39" s="65"/>
      <c r="I39" s="65"/>
      <c r="J39" s="65"/>
      <c r="K39" s="65"/>
      <c r="L39" s="65"/>
      <c r="M39" s="65"/>
      <c r="N39" s="65"/>
      <c r="O39" s="65"/>
      <c r="P39" s="65"/>
      <c r="Q39" s="65"/>
    </row>
    <row r="40" spans="1:17">
      <c r="A40" s="66">
        <v>38</v>
      </c>
      <c r="B40" s="66" t="s">
        <v>208</v>
      </c>
      <c r="C40" s="66" t="s">
        <v>209</v>
      </c>
      <c r="D40" s="66" t="s">
        <v>146</v>
      </c>
      <c r="E40" s="66" t="s">
        <v>140</v>
      </c>
      <c r="F40" s="65"/>
      <c r="G40" s="65"/>
      <c r="H40" s="65"/>
      <c r="I40" s="65"/>
      <c r="J40" s="65"/>
      <c r="K40" s="65"/>
      <c r="L40" s="65"/>
      <c r="M40" s="65"/>
      <c r="N40" s="65"/>
      <c r="O40" s="65"/>
      <c r="P40" s="65"/>
      <c r="Q40" s="65"/>
    </row>
    <row r="41" spans="1:17">
      <c r="A41" s="66">
        <v>39</v>
      </c>
      <c r="B41" s="66" t="s">
        <v>210</v>
      </c>
      <c r="C41" s="66" t="s">
        <v>211</v>
      </c>
      <c r="D41" s="66" t="s">
        <v>147</v>
      </c>
      <c r="E41" s="66" t="s">
        <v>140</v>
      </c>
      <c r="F41" s="65"/>
      <c r="G41" s="65"/>
      <c r="H41" s="65"/>
      <c r="I41" s="65"/>
      <c r="J41" s="65"/>
      <c r="K41" s="65"/>
      <c r="L41" s="65"/>
      <c r="M41" s="65"/>
      <c r="N41" s="65"/>
      <c r="O41" s="65"/>
      <c r="P41" s="65"/>
      <c r="Q41" s="65"/>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09F1-D6A8-4AE5-B9E0-F19EB211C8BA}">
  <sheetPr>
    <tabColor rgb="FFFFC000"/>
  </sheetPr>
  <dimension ref="A1:I40"/>
  <sheetViews>
    <sheetView tabSelected="1" zoomScaleNormal="100" workbookViewId="0">
      <selection activeCell="D9" sqref="D9:F9"/>
    </sheetView>
  </sheetViews>
  <sheetFormatPr defaultColWidth="8.875" defaultRowHeight="17.100000000000001" customHeight="1"/>
  <cols>
    <col min="1" max="1" width="2.25" style="1" customWidth="1"/>
    <col min="2" max="2" width="4.5" style="1" customWidth="1"/>
    <col min="3" max="3" width="11.5" style="1" customWidth="1"/>
    <col min="4" max="7" width="14.75" style="1" customWidth="1"/>
    <col min="8" max="8" width="4.5" style="1" customWidth="1"/>
    <col min="9" max="9" width="2.25" style="1" customWidth="1"/>
    <col min="10" max="16384" width="8.875" style="1"/>
  </cols>
  <sheetData>
    <row r="1" spans="1:9" ht="14.1" customHeight="1">
      <c r="A1" s="16"/>
      <c r="B1" s="17"/>
      <c r="C1" s="17"/>
      <c r="D1" s="17"/>
      <c r="E1" s="17"/>
      <c r="F1" s="17"/>
      <c r="G1" s="17"/>
      <c r="H1" s="17"/>
      <c r="I1" s="18"/>
    </row>
    <row r="2" spans="1:9" ht="17.100000000000001" customHeight="1">
      <c r="A2" s="19"/>
      <c r="B2" s="6" t="s">
        <v>86</v>
      </c>
      <c r="C2" s="6"/>
      <c r="D2" s="6"/>
      <c r="E2" s="6"/>
      <c r="F2" s="6"/>
      <c r="G2" s="6"/>
      <c r="H2" s="6"/>
      <c r="I2" s="20"/>
    </row>
    <row r="3" spans="1:9" ht="28.35" customHeight="1">
      <c r="A3" s="34"/>
      <c r="B3" s="35"/>
      <c r="C3" s="97" t="s">
        <v>271</v>
      </c>
      <c r="D3" s="97"/>
      <c r="E3" s="97"/>
      <c r="F3" s="97"/>
      <c r="G3" s="97"/>
      <c r="H3" s="35"/>
      <c r="I3" s="37"/>
    </row>
    <row r="4" spans="1:9" ht="17.100000000000001" customHeight="1">
      <c r="A4" s="19"/>
      <c r="B4" s="6" t="s">
        <v>22</v>
      </c>
      <c r="C4" s="6"/>
      <c r="D4" s="6"/>
      <c r="E4" s="6"/>
      <c r="F4" s="6"/>
      <c r="G4" s="6"/>
      <c r="H4" s="6"/>
      <c r="I4" s="20"/>
    </row>
    <row r="5" spans="1:9" ht="17.100000000000001" customHeight="1">
      <c r="A5" s="19"/>
      <c r="B5" s="6"/>
      <c r="C5" s="6" t="s">
        <v>23</v>
      </c>
      <c r="D5" s="6"/>
      <c r="E5" s="6"/>
      <c r="F5" s="6"/>
      <c r="G5" s="6"/>
      <c r="H5" s="6"/>
      <c r="I5" s="20"/>
    </row>
    <row r="6" spans="1:9" ht="17.100000000000001" customHeight="1">
      <c r="A6" s="19"/>
      <c r="B6" s="6"/>
      <c r="C6" s="6" t="s">
        <v>24</v>
      </c>
      <c r="D6" s="6"/>
      <c r="E6" s="6"/>
      <c r="F6" s="6"/>
      <c r="G6" s="6"/>
      <c r="H6" s="6"/>
      <c r="I6" s="20"/>
    </row>
    <row r="7" spans="1:9" ht="17.100000000000001" customHeight="1">
      <c r="A7" s="19"/>
      <c r="B7" s="6"/>
      <c r="C7" s="7" t="s">
        <v>25</v>
      </c>
      <c r="D7" s="6"/>
      <c r="E7" s="6"/>
      <c r="F7" s="6"/>
      <c r="G7" s="6"/>
      <c r="H7" s="6"/>
      <c r="I7" s="20"/>
    </row>
    <row r="8" spans="1:9" ht="17.100000000000001" customHeight="1">
      <c r="A8" s="19"/>
      <c r="B8" s="11" t="s">
        <v>5</v>
      </c>
      <c r="C8" s="6"/>
      <c r="D8" s="28" t="s">
        <v>6</v>
      </c>
      <c r="E8" s="6"/>
      <c r="F8" s="6"/>
      <c r="G8" s="6"/>
      <c r="H8" s="6"/>
      <c r="I8" s="20"/>
    </row>
    <row r="9" spans="1:9" ht="22.5" customHeight="1">
      <c r="A9" s="19"/>
      <c r="B9" s="6"/>
      <c r="C9" s="40" t="s">
        <v>0</v>
      </c>
      <c r="D9" s="105"/>
      <c r="E9" s="105"/>
      <c r="F9" s="105"/>
      <c r="G9" s="67" t="str">
        <f>IF(D9="","",VLOOKUP($D$9,list_st!$H$3:$K$33,3,FALSE))</f>
        <v/>
      </c>
      <c r="H9" s="6"/>
      <c r="I9" s="20"/>
    </row>
    <row r="10" spans="1:9" ht="22.5" customHeight="1">
      <c r="A10" s="19"/>
      <c r="B10" s="6"/>
      <c r="C10" s="13" t="s">
        <v>27</v>
      </c>
      <c r="D10" s="14"/>
      <c r="E10" s="14"/>
      <c r="F10" s="14"/>
      <c r="G10" s="26" t="s">
        <v>37</v>
      </c>
      <c r="H10" s="6"/>
      <c r="I10" s="20"/>
    </row>
    <row r="11" spans="1:9" ht="22.5" customHeight="1">
      <c r="A11" s="19"/>
      <c r="B11" s="6"/>
      <c r="C11" s="41" t="s">
        <v>1</v>
      </c>
      <c r="D11" s="98"/>
      <c r="E11" s="98"/>
      <c r="F11" s="98"/>
      <c r="G11" s="6"/>
      <c r="H11" s="6"/>
      <c r="I11" s="20"/>
    </row>
    <row r="12" spans="1:9" ht="22.5" customHeight="1">
      <c r="A12" s="19"/>
      <c r="B12" s="6"/>
      <c r="C12" s="41" t="s">
        <v>2</v>
      </c>
      <c r="D12" s="98"/>
      <c r="E12" s="98"/>
      <c r="F12" s="98"/>
      <c r="G12" s="6"/>
      <c r="H12" s="6"/>
      <c r="I12" s="20"/>
    </row>
    <row r="13" spans="1:9" ht="22.5" customHeight="1">
      <c r="A13" s="19"/>
      <c r="B13" s="6"/>
      <c r="C13" s="41" t="s">
        <v>3</v>
      </c>
      <c r="D13" s="98"/>
      <c r="E13" s="98"/>
      <c r="F13" s="98"/>
      <c r="G13" s="6"/>
      <c r="H13" s="6"/>
      <c r="I13" s="20"/>
    </row>
    <row r="14" spans="1:9" ht="22.5" customHeight="1">
      <c r="A14" s="19"/>
      <c r="B14" s="6"/>
      <c r="C14" s="41" t="s">
        <v>4</v>
      </c>
      <c r="D14" s="98"/>
      <c r="E14" s="98"/>
      <c r="F14" s="98"/>
      <c r="G14" s="6"/>
      <c r="H14" s="6"/>
      <c r="I14" s="20"/>
    </row>
    <row r="15" spans="1:9" ht="17.100000000000001" customHeight="1">
      <c r="A15" s="19"/>
      <c r="B15" s="6"/>
      <c r="C15" s="6"/>
      <c r="D15" s="6"/>
      <c r="E15" s="6"/>
      <c r="F15" s="6"/>
      <c r="G15" s="6"/>
      <c r="H15" s="6"/>
      <c r="I15" s="20"/>
    </row>
    <row r="16" spans="1:9" ht="28.35" customHeight="1">
      <c r="A16" s="19"/>
      <c r="B16" s="6"/>
      <c r="C16" s="41" t="s">
        <v>32</v>
      </c>
      <c r="D16" s="89">
        <f>func_st!U194</f>
        <v>0</v>
      </c>
      <c r="E16" s="27" t="s">
        <v>38</v>
      </c>
      <c r="F16" s="6"/>
      <c r="G16" s="6"/>
      <c r="H16" s="6"/>
      <c r="I16" s="20"/>
    </row>
    <row r="17" spans="1:9" ht="28.35" customHeight="1">
      <c r="A17" s="19"/>
      <c r="B17" s="6"/>
      <c r="C17" s="41" t="s">
        <v>33</v>
      </c>
      <c r="D17" s="25"/>
      <c r="E17" s="24" t="s">
        <v>36</v>
      </c>
      <c r="F17" s="6"/>
      <c r="G17" s="6"/>
      <c r="H17" s="6"/>
      <c r="I17" s="20"/>
    </row>
    <row r="18" spans="1:9" ht="17.100000000000001" customHeight="1">
      <c r="A18" s="19"/>
      <c r="B18" s="6"/>
      <c r="C18" s="6"/>
      <c r="D18" s="6"/>
      <c r="E18" s="6"/>
      <c r="F18" s="6"/>
      <c r="G18" s="6"/>
      <c r="H18" s="6"/>
      <c r="I18" s="20"/>
    </row>
    <row r="19" spans="1:9" ht="17.100000000000001" customHeight="1">
      <c r="A19" s="19"/>
      <c r="B19" s="6"/>
      <c r="C19" s="3" t="s">
        <v>34</v>
      </c>
      <c r="D19" s="99"/>
      <c r="E19" s="99"/>
      <c r="F19" s="99"/>
      <c r="G19" s="100"/>
      <c r="H19" s="6"/>
      <c r="I19" s="20"/>
    </row>
    <row r="20" spans="1:9" ht="17.100000000000001" customHeight="1">
      <c r="A20" s="19"/>
      <c r="B20" s="6"/>
      <c r="C20" s="5"/>
      <c r="D20" s="103"/>
      <c r="E20" s="103"/>
      <c r="F20" s="103"/>
      <c r="G20" s="104"/>
      <c r="H20" s="6"/>
      <c r="I20" s="20"/>
    </row>
    <row r="21" spans="1:9" ht="16.5" customHeight="1">
      <c r="A21" s="19"/>
      <c r="B21" s="6"/>
      <c r="C21" s="4"/>
      <c r="D21" s="101"/>
      <c r="E21" s="101"/>
      <c r="F21" s="101"/>
      <c r="G21" s="102"/>
      <c r="H21" s="6"/>
      <c r="I21" s="20"/>
    </row>
    <row r="22" spans="1:9" ht="17.100000000000001" customHeight="1">
      <c r="A22" s="19"/>
      <c r="B22" s="6"/>
      <c r="C22" s="15" t="s">
        <v>35</v>
      </c>
      <c r="D22" s="6"/>
      <c r="E22" s="6"/>
      <c r="F22" s="6"/>
      <c r="G22" s="6"/>
      <c r="H22" s="6"/>
      <c r="I22" s="20"/>
    </row>
    <row r="23" spans="1:9" ht="17.100000000000001" customHeight="1">
      <c r="A23" s="19"/>
      <c r="B23" s="6"/>
      <c r="C23" s="6"/>
      <c r="D23" s="6"/>
      <c r="E23" s="6"/>
      <c r="F23" s="6"/>
      <c r="G23" s="6"/>
      <c r="H23" s="6"/>
      <c r="I23" s="20"/>
    </row>
    <row r="24" spans="1:9" ht="17.100000000000001" customHeight="1">
      <c r="A24" s="19"/>
      <c r="B24" s="7" t="s">
        <v>11</v>
      </c>
      <c r="C24" s="6"/>
      <c r="D24" s="6"/>
      <c r="E24" s="6"/>
      <c r="F24" s="6"/>
      <c r="G24" s="6"/>
      <c r="H24" s="6"/>
      <c r="I24" s="20"/>
    </row>
    <row r="25" spans="1:9" ht="17.100000000000001" customHeight="1">
      <c r="A25" s="19"/>
      <c r="B25" s="8" t="s">
        <v>26</v>
      </c>
      <c r="C25" s="6"/>
      <c r="D25" s="6"/>
      <c r="E25" s="6"/>
      <c r="F25" s="6"/>
      <c r="G25" s="6"/>
      <c r="H25" s="6"/>
      <c r="I25" s="20"/>
    </row>
    <row r="26" spans="1:9" ht="17.100000000000001" customHeight="1">
      <c r="A26" s="19"/>
      <c r="B26" s="9" t="s">
        <v>7</v>
      </c>
      <c r="C26" s="7" t="s">
        <v>28</v>
      </c>
      <c r="D26" s="6"/>
      <c r="E26" s="6"/>
      <c r="F26" s="6"/>
      <c r="G26" s="6"/>
      <c r="H26" s="6"/>
      <c r="I26" s="20"/>
    </row>
    <row r="27" spans="1:9" ht="17.100000000000001" customHeight="1">
      <c r="A27" s="19"/>
      <c r="B27" s="10"/>
      <c r="C27" s="6" t="s">
        <v>12</v>
      </c>
      <c r="D27" s="6"/>
      <c r="E27" s="6"/>
      <c r="F27" s="6"/>
      <c r="G27" s="6"/>
      <c r="H27" s="6"/>
      <c r="I27" s="20"/>
    </row>
    <row r="28" spans="1:9" ht="17.100000000000001" customHeight="1">
      <c r="A28" s="19"/>
      <c r="B28" s="9" t="s">
        <v>8</v>
      </c>
      <c r="C28" s="7" t="s">
        <v>29</v>
      </c>
      <c r="D28" s="6"/>
      <c r="E28" s="6"/>
      <c r="F28" s="6"/>
      <c r="G28" s="6"/>
      <c r="H28" s="6"/>
      <c r="I28" s="20"/>
    </row>
    <row r="29" spans="1:9" ht="17.100000000000001" customHeight="1">
      <c r="A29" s="19"/>
      <c r="B29" s="10"/>
      <c r="C29" s="6" t="s">
        <v>13</v>
      </c>
      <c r="D29" s="6"/>
      <c r="E29" s="6"/>
      <c r="F29" s="6"/>
      <c r="G29" s="6"/>
      <c r="H29" s="6"/>
      <c r="I29" s="20"/>
    </row>
    <row r="30" spans="1:9" ht="17.100000000000001" customHeight="1">
      <c r="A30" s="19"/>
      <c r="B30" s="10"/>
      <c r="C30" s="11" t="s">
        <v>14</v>
      </c>
      <c r="D30" s="6"/>
      <c r="E30" s="6"/>
      <c r="F30" s="6"/>
      <c r="G30" s="6"/>
      <c r="H30" s="6"/>
      <c r="I30" s="20"/>
    </row>
    <row r="31" spans="1:9" ht="17.100000000000001" customHeight="1">
      <c r="A31" s="19"/>
      <c r="B31" s="10"/>
      <c r="C31" s="6" t="s">
        <v>20</v>
      </c>
      <c r="D31" s="6"/>
      <c r="E31" s="6"/>
      <c r="F31" s="6"/>
      <c r="G31" s="6"/>
      <c r="H31" s="6"/>
      <c r="I31" s="20"/>
    </row>
    <row r="32" spans="1:9" ht="17.100000000000001" customHeight="1">
      <c r="A32" s="19"/>
      <c r="B32" s="9" t="s">
        <v>9</v>
      </c>
      <c r="C32" s="7" t="s">
        <v>30</v>
      </c>
      <c r="D32" s="6"/>
      <c r="E32" s="6"/>
      <c r="F32" s="6"/>
      <c r="G32" s="6"/>
      <c r="H32" s="6"/>
      <c r="I32" s="20"/>
    </row>
    <row r="33" spans="1:9" ht="17.100000000000001" customHeight="1">
      <c r="A33" s="19"/>
      <c r="B33" s="10"/>
      <c r="C33" s="6" t="s">
        <v>10</v>
      </c>
      <c r="D33" s="6"/>
      <c r="E33" s="6"/>
      <c r="F33" s="6"/>
      <c r="G33" s="6"/>
      <c r="H33" s="6"/>
      <c r="I33" s="20"/>
    </row>
    <row r="34" spans="1:9" ht="17.100000000000001" customHeight="1">
      <c r="A34" s="19"/>
      <c r="B34" s="6"/>
      <c r="C34" s="11" t="s">
        <v>15</v>
      </c>
      <c r="D34" s="6"/>
      <c r="E34" s="6"/>
      <c r="F34" s="6"/>
      <c r="G34" s="6"/>
      <c r="H34" s="6"/>
      <c r="I34" s="20"/>
    </row>
    <row r="35" spans="1:9" ht="17.100000000000001" customHeight="1">
      <c r="A35" s="19"/>
      <c r="B35" s="9" t="s">
        <v>16</v>
      </c>
      <c r="C35" s="7" t="s">
        <v>31</v>
      </c>
      <c r="D35" s="6"/>
      <c r="E35" s="6"/>
      <c r="F35" s="6"/>
      <c r="G35" s="6"/>
      <c r="H35" s="6"/>
      <c r="I35" s="20"/>
    </row>
    <row r="36" spans="1:9" ht="17.100000000000001" customHeight="1">
      <c r="A36" s="19"/>
      <c r="B36" s="6"/>
      <c r="C36" s="6" t="s">
        <v>17</v>
      </c>
      <c r="D36" s="6"/>
      <c r="E36" s="6"/>
      <c r="F36" s="6"/>
      <c r="G36" s="6"/>
      <c r="H36" s="6"/>
      <c r="I36" s="20"/>
    </row>
    <row r="37" spans="1:9" ht="17.100000000000001" customHeight="1">
      <c r="A37" s="19"/>
      <c r="B37" s="6"/>
      <c r="C37" s="8" t="s">
        <v>18</v>
      </c>
      <c r="D37" s="6"/>
      <c r="E37" s="6"/>
      <c r="F37" s="6"/>
      <c r="G37" s="6"/>
      <c r="H37" s="6"/>
      <c r="I37" s="20"/>
    </row>
    <row r="38" spans="1:9" ht="17.100000000000001" customHeight="1">
      <c r="A38" s="19"/>
      <c r="B38" s="6"/>
      <c r="C38" s="8" t="s">
        <v>19</v>
      </c>
      <c r="D38" s="6"/>
      <c r="E38" s="6"/>
      <c r="F38" s="6"/>
      <c r="G38" s="6"/>
      <c r="H38" s="6"/>
      <c r="I38" s="20"/>
    </row>
    <row r="39" spans="1:9" ht="17.100000000000001" customHeight="1">
      <c r="A39" s="19"/>
      <c r="B39" s="6"/>
      <c r="C39" s="12" t="s">
        <v>21</v>
      </c>
      <c r="D39" s="6"/>
      <c r="E39" s="6"/>
      <c r="F39" s="6"/>
      <c r="G39" s="6"/>
      <c r="H39" s="6"/>
      <c r="I39" s="20"/>
    </row>
    <row r="40" spans="1:9" ht="17.100000000000001" customHeight="1">
      <c r="A40" s="21"/>
      <c r="B40" s="22"/>
      <c r="C40" s="22"/>
      <c r="D40" s="22"/>
      <c r="E40" s="22"/>
      <c r="F40" s="22"/>
      <c r="G40" s="22"/>
      <c r="H40" s="22"/>
      <c r="I40" s="23"/>
    </row>
  </sheetData>
  <mergeCells count="9">
    <mergeCell ref="C3:G3"/>
    <mergeCell ref="D11:F11"/>
    <mergeCell ref="D19:G19"/>
    <mergeCell ref="D21:G21"/>
    <mergeCell ref="D20:G20"/>
    <mergeCell ref="D9:F9"/>
    <mergeCell ref="D12:F12"/>
    <mergeCell ref="D13:F13"/>
    <mergeCell ref="D14:F14"/>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7447BEE-30D3-4D60-B2D1-A7E7099F6696}">
          <x14:formula1>
            <xm:f>list_st!$H$3:$H$33</xm:f>
          </x14:formula1>
          <xm:sqref>D9:F9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B60F-AA97-44B6-8882-9C72220B758F}">
  <dimension ref="A1:J28"/>
  <sheetViews>
    <sheetView zoomScaleNormal="100" workbookViewId="0">
      <selection activeCell="D13" sqref="D13"/>
    </sheetView>
  </sheetViews>
  <sheetFormatPr defaultColWidth="8.875" defaultRowHeight="17.100000000000001" customHeight="1"/>
  <cols>
    <col min="1" max="1" width="2.25" style="1" customWidth="1"/>
    <col min="2" max="2" width="4.5" style="1" customWidth="1"/>
    <col min="3" max="3" width="11.5" style="1" customWidth="1"/>
    <col min="4" max="5" width="15.625" style="1" customWidth="1"/>
    <col min="6" max="8" width="10.625" style="1" customWidth="1"/>
    <col min="9"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20.100000000000001" customHeight="1">
      <c r="A8" s="19"/>
      <c r="B8" s="11" t="s">
        <v>44</v>
      </c>
      <c r="C8" s="6"/>
      <c r="D8" s="28"/>
      <c r="E8" s="6"/>
      <c r="F8" s="6"/>
      <c r="G8" s="6"/>
      <c r="H8" s="6"/>
      <c r="I8" s="6"/>
      <c r="J8" s="20"/>
    </row>
    <row r="9" spans="1:10" ht="20.100000000000001" customHeight="1">
      <c r="A9" s="19"/>
      <c r="B9" s="11"/>
      <c r="C9" s="29" t="s">
        <v>41</v>
      </c>
      <c r="D9" s="30" t="s">
        <v>43</v>
      </c>
      <c r="E9" s="6"/>
      <c r="F9" s="6"/>
      <c r="G9" s="6"/>
      <c r="H9" s="6"/>
      <c r="I9" s="6"/>
      <c r="J9" s="20"/>
    </row>
    <row r="10" spans="1:10" ht="24.95" customHeight="1">
      <c r="A10" s="19"/>
      <c r="B10" s="6"/>
      <c r="C10" s="41" t="s">
        <v>42</v>
      </c>
      <c r="D10" s="106" t="str">
        <f>IF(COUNTA(D13:E18,D22:E26)&gt;0,基本情報!$D$9,"")</f>
        <v/>
      </c>
      <c r="E10" s="106"/>
      <c r="F10" s="106"/>
      <c r="G10" s="6"/>
      <c r="H10" s="6"/>
      <c r="I10" s="6"/>
      <c r="J10" s="20"/>
    </row>
    <row r="11" spans="1:10" ht="20.100000000000001" customHeight="1">
      <c r="A11" s="19"/>
      <c r="B11" s="6"/>
      <c r="C11" s="13"/>
      <c r="D11" s="14"/>
      <c r="E11" s="14"/>
      <c r="F11" s="14"/>
      <c r="G11" s="6"/>
      <c r="H11" s="6"/>
      <c r="I11" s="6"/>
      <c r="J11" s="20"/>
    </row>
    <row r="12" spans="1:10" ht="20.100000000000001" customHeight="1">
      <c r="A12" s="19"/>
      <c r="B12" s="6"/>
      <c r="C12" s="41"/>
      <c r="D12" s="42" t="s">
        <v>45</v>
      </c>
      <c r="E12" s="43" t="s">
        <v>46</v>
      </c>
      <c r="F12" s="41" t="s">
        <v>47</v>
      </c>
      <c r="G12" s="41" t="s">
        <v>48</v>
      </c>
      <c r="H12" s="41" t="s">
        <v>49</v>
      </c>
      <c r="I12" s="6"/>
      <c r="J12" s="20"/>
    </row>
    <row r="13" spans="1:10" ht="20.100000000000001" customHeight="1">
      <c r="A13" s="19"/>
      <c r="B13" s="6"/>
      <c r="C13" s="41">
        <v>1</v>
      </c>
      <c r="D13" s="32"/>
      <c r="E13" s="33"/>
      <c r="F13" s="2"/>
      <c r="G13" s="2"/>
      <c r="H13" s="2"/>
      <c r="I13" s="6"/>
      <c r="J13" s="20"/>
    </row>
    <row r="14" spans="1:10" ht="20.100000000000001" customHeight="1">
      <c r="A14" s="19"/>
      <c r="B14" s="6"/>
      <c r="C14" s="41">
        <v>2</v>
      </c>
      <c r="D14" s="32"/>
      <c r="E14" s="33"/>
      <c r="F14" s="2"/>
      <c r="G14" s="2"/>
      <c r="H14" s="2"/>
      <c r="I14" s="6"/>
      <c r="J14" s="20"/>
    </row>
    <row r="15" spans="1:10" ht="20.100000000000001" customHeight="1">
      <c r="A15" s="19"/>
      <c r="B15" s="6"/>
      <c r="C15" s="41">
        <v>3</v>
      </c>
      <c r="D15" s="32"/>
      <c r="E15" s="33"/>
      <c r="F15" s="2"/>
      <c r="G15" s="2"/>
      <c r="H15" s="2"/>
      <c r="I15" s="6"/>
      <c r="J15" s="20"/>
    </row>
    <row r="16" spans="1:10" ht="20.100000000000001" customHeight="1">
      <c r="A16" s="19"/>
      <c r="B16" s="6"/>
      <c r="C16" s="41">
        <v>4</v>
      </c>
      <c r="D16" s="32"/>
      <c r="E16" s="33"/>
      <c r="F16" s="2"/>
      <c r="G16" s="2"/>
      <c r="H16" s="2"/>
      <c r="I16" s="6"/>
      <c r="J16" s="20"/>
    </row>
    <row r="17" spans="1:10" ht="20.100000000000001" customHeight="1">
      <c r="A17" s="19"/>
      <c r="B17" s="6"/>
      <c r="C17" s="41">
        <v>5</v>
      </c>
      <c r="D17" s="32"/>
      <c r="E17" s="33"/>
      <c r="F17" s="2"/>
      <c r="G17" s="2"/>
      <c r="H17" s="2"/>
      <c r="I17" s="6"/>
      <c r="J17" s="20"/>
    </row>
    <row r="18" spans="1:10" ht="20.100000000000001" customHeight="1">
      <c r="A18" s="19"/>
      <c r="B18" s="6"/>
      <c r="C18" s="41">
        <v>6</v>
      </c>
      <c r="D18" s="32"/>
      <c r="E18" s="33"/>
      <c r="F18" s="2"/>
      <c r="G18" s="2"/>
      <c r="H18" s="2"/>
      <c r="I18" s="6"/>
      <c r="J18" s="20"/>
    </row>
    <row r="19" spans="1:10" ht="20.100000000000001" customHeight="1">
      <c r="A19" s="19"/>
      <c r="B19" s="11" t="s">
        <v>50</v>
      </c>
      <c r="C19" s="6"/>
      <c r="D19" s="6"/>
      <c r="E19" s="6"/>
      <c r="F19" s="6"/>
      <c r="G19" s="6"/>
      <c r="H19" s="6"/>
      <c r="I19" s="6"/>
      <c r="J19" s="20"/>
    </row>
    <row r="20" spans="1:10" ht="20.100000000000001" customHeight="1">
      <c r="A20" s="19"/>
      <c r="B20" s="11"/>
      <c r="C20" s="29" t="s">
        <v>51</v>
      </c>
      <c r="D20" s="6"/>
      <c r="E20" s="6"/>
      <c r="F20" s="6"/>
      <c r="G20" s="6"/>
      <c r="H20" s="6"/>
      <c r="I20" s="6"/>
      <c r="J20" s="20"/>
    </row>
    <row r="21" spans="1:10" ht="20.100000000000001" customHeight="1">
      <c r="A21" s="19"/>
      <c r="B21" s="6"/>
      <c r="C21" s="41"/>
      <c r="D21" s="42" t="s">
        <v>45</v>
      </c>
      <c r="E21" s="43" t="s">
        <v>46</v>
      </c>
      <c r="F21" s="41" t="s">
        <v>52</v>
      </c>
      <c r="G21" s="6"/>
      <c r="H21" s="6"/>
      <c r="I21" s="6"/>
      <c r="J21" s="20"/>
    </row>
    <row r="22" spans="1:10" ht="20.100000000000001" customHeight="1">
      <c r="A22" s="19"/>
      <c r="B22" s="6"/>
      <c r="C22" s="41">
        <v>1</v>
      </c>
      <c r="D22" s="32"/>
      <c r="E22" s="33"/>
      <c r="F22" s="38"/>
      <c r="G22" s="6"/>
      <c r="H22" s="6"/>
      <c r="I22" s="6"/>
      <c r="J22" s="20"/>
    </row>
    <row r="23" spans="1:10" ht="20.100000000000001" customHeight="1">
      <c r="A23" s="19"/>
      <c r="B23" s="6"/>
      <c r="C23" s="41">
        <v>2</v>
      </c>
      <c r="D23" s="32"/>
      <c r="E23" s="33"/>
      <c r="F23" s="38"/>
      <c r="G23" s="6"/>
      <c r="H23" s="6"/>
      <c r="I23" s="6"/>
      <c r="J23" s="20"/>
    </row>
    <row r="24" spans="1:10" ht="20.100000000000001" customHeight="1">
      <c r="A24" s="19"/>
      <c r="B24" s="6"/>
      <c r="C24" s="41">
        <v>3</v>
      </c>
      <c r="D24" s="32"/>
      <c r="E24" s="33"/>
      <c r="F24" s="38"/>
      <c r="G24" s="6"/>
      <c r="H24" s="6"/>
      <c r="I24" s="6"/>
      <c r="J24" s="20"/>
    </row>
    <row r="25" spans="1:10" ht="20.100000000000001" customHeight="1">
      <c r="A25" s="19"/>
      <c r="B25" s="6"/>
      <c r="C25" s="41">
        <v>4</v>
      </c>
      <c r="D25" s="32"/>
      <c r="E25" s="33"/>
      <c r="F25" s="38"/>
      <c r="G25" s="6"/>
      <c r="H25" s="6"/>
      <c r="I25" s="6"/>
      <c r="J25" s="20"/>
    </row>
    <row r="26" spans="1:10" ht="20.100000000000001" customHeight="1">
      <c r="A26" s="19"/>
      <c r="B26" s="6"/>
      <c r="C26" s="41">
        <v>5</v>
      </c>
      <c r="D26" s="32"/>
      <c r="E26" s="33"/>
      <c r="F26" s="38"/>
      <c r="G26" s="6"/>
      <c r="H26" s="6"/>
      <c r="I26" s="6"/>
      <c r="J26" s="20"/>
    </row>
    <row r="27" spans="1:10" ht="20.100000000000001" customHeight="1">
      <c r="A27" s="19"/>
      <c r="B27" s="6"/>
      <c r="C27" s="6" t="s">
        <v>53</v>
      </c>
      <c r="D27" s="6"/>
      <c r="E27" s="6"/>
      <c r="F27" s="6"/>
      <c r="G27" s="6"/>
      <c r="H27" s="6"/>
      <c r="I27" s="6"/>
      <c r="J27" s="20"/>
    </row>
    <row r="28" spans="1:10" ht="17.100000000000001" customHeight="1">
      <c r="A28" s="21"/>
      <c r="B28" s="22"/>
      <c r="C28" s="22"/>
      <c r="D28" s="22"/>
      <c r="E28" s="22"/>
      <c r="F28" s="22"/>
      <c r="G28" s="22"/>
      <c r="H28" s="22"/>
      <c r="I28" s="22"/>
      <c r="J28" s="23"/>
    </row>
  </sheetData>
  <mergeCells count="2">
    <mergeCell ref="C3:H3"/>
    <mergeCell ref="D10:F10"/>
  </mergeCells>
  <phoneticPr fontId="2"/>
  <dataValidations count="2">
    <dataValidation type="list" allowBlank="1" showInputMessage="1" showErrorMessage="1" sqref="F13:F18" xr:uid="{36AFD491-3ABC-42F0-A4BD-FEBC31C2856D}">
      <formula1>"七段,六段,五段,四段,三段"</formula1>
    </dataValidation>
    <dataValidation type="list" allowBlank="1" showInputMessage="1" showErrorMessage="1" sqref="G13:G18" xr:uid="{69BA770A-98BE-4594-B1EB-CDF880042091}">
      <formula1>"　,教士,錬士"</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2F00-24E4-4F92-B39E-0BDF6E789AB2}">
  <sheetPr>
    <pageSetUpPr fitToPage="1"/>
  </sheetPr>
  <dimension ref="A1:L83"/>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2.625" style="1" customWidth="1"/>
    <col min="8" max="9" width="5.625" style="1" customWidth="1"/>
    <col min="10" max="10" width="10.625" style="1" customWidth="1"/>
    <col min="11" max="11" width="5.625" style="1" customWidth="1"/>
    <col min="12" max="12" width="2.25" style="1" customWidth="1"/>
    <col min="13" max="16384" width="8.875" style="1"/>
  </cols>
  <sheetData>
    <row r="1" spans="1:12" ht="14.1" customHeight="1">
      <c r="A1" s="16"/>
      <c r="B1" s="17"/>
      <c r="C1" s="17"/>
      <c r="D1" s="17"/>
      <c r="E1" s="17"/>
      <c r="F1" s="17"/>
      <c r="G1" s="17"/>
      <c r="H1" s="17"/>
      <c r="I1" s="17"/>
      <c r="J1" s="17"/>
      <c r="K1" s="17"/>
      <c r="L1" s="18"/>
    </row>
    <row r="2" spans="1:12" ht="17.100000000000001" customHeight="1">
      <c r="A2" s="19"/>
      <c r="B2" s="6" t="s">
        <v>86</v>
      </c>
      <c r="C2" s="6"/>
      <c r="D2" s="6"/>
      <c r="E2" s="6"/>
      <c r="F2" s="6"/>
      <c r="G2" s="6"/>
      <c r="H2" s="6"/>
      <c r="I2" s="6"/>
      <c r="J2" s="6"/>
      <c r="K2" s="6"/>
      <c r="L2" s="20"/>
    </row>
    <row r="3" spans="1:12" ht="28.35" customHeight="1">
      <c r="A3" s="34"/>
      <c r="B3" s="35"/>
      <c r="C3" s="97" t="str">
        <f>基本情報!$C$3</f>
        <v>第21回西条市民総合体育大会 剣道競技　参加申込書</v>
      </c>
      <c r="D3" s="97"/>
      <c r="E3" s="97"/>
      <c r="F3" s="97"/>
      <c r="G3" s="97"/>
      <c r="H3" s="97"/>
      <c r="I3" s="36"/>
      <c r="J3" s="36"/>
      <c r="K3" s="35"/>
      <c r="L3" s="37"/>
    </row>
    <row r="4" spans="1:12" ht="17.100000000000001" customHeight="1">
      <c r="A4" s="19"/>
      <c r="B4" s="6" t="s">
        <v>22</v>
      </c>
      <c r="C4" s="6"/>
      <c r="D4" s="6"/>
      <c r="E4" s="6"/>
      <c r="F4" s="6"/>
      <c r="G4" s="6"/>
      <c r="H4" s="6"/>
      <c r="I4" s="6"/>
      <c r="J4" s="6"/>
      <c r="K4" s="6"/>
      <c r="L4" s="20"/>
    </row>
    <row r="5" spans="1:12" ht="17.100000000000001" customHeight="1">
      <c r="A5" s="19"/>
      <c r="B5" s="6"/>
      <c r="C5" s="6" t="s">
        <v>23</v>
      </c>
      <c r="D5" s="6"/>
      <c r="E5" s="6"/>
      <c r="F5" s="6"/>
      <c r="G5" s="6"/>
      <c r="H5" s="6"/>
      <c r="I5" s="6"/>
      <c r="J5" s="6"/>
      <c r="K5" s="6"/>
      <c r="L5" s="20"/>
    </row>
    <row r="6" spans="1:12" ht="17.100000000000001" customHeight="1">
      <c r="A6" s="19"/>
      <c r="B6" s="6"/>
      <c r="C6" s="6" t="s">
        <v>39</v>
      </c>
      <c r="D6" s="6"/>
      <c r="E6" s="6"/>
      <c r="F6" s="6"/>
      <c r="G6" s="6"/>
      <c r="H6" s="6"/>
      <c r="I6" s="6"/>
      <c r="J6" s="6"/>
      <c r="K6" s="6"/>
      <c r="L6" s="20"/>
    </row>
    <row r="7" spans="1:12" ht="17.100000000000001" customHeight="1">
      <c r="A7" s="19"/>
      <c r="B7" s="6"/>
      <c r="C7" s="7" t="s">
        <v>40</v>
      </c>
      <c r="D7" s="6"/>
      <c r="E7" s="6"/>
      <c r="F7" s="6"/>
      <c r="G7" s="6"/>
      <c r="H7" s="6"/>
      <c r="I7" s="6"/>
      <c r="J7" s="6"/>
      <c r="K7" s="6"/>
      <c r="L7" s="20"/>
    </row>
    <row r="8" spans="1:12" ht="17.100000000000001" customHeight="1">
      <c r="A8" s="19"/>
      <c r="B8" s="6"/>
      <c r="C8" s="7"/>
      <c r="D8" s="6"/>
      <c r="E8" s="6"/>
      <c r="F8" s="6"/>
      <c r="G8" s="6"/>
      <c r="H8" s="6"/>
      <c r="I8" s="6"/>
      <c r="J8" s="6"/>
      <c r="K8" s="6"/>
      <c r="L8" s="20"/>
    </row>
    <row r="9" spans="1:12" ht="20.100000000000001" customHeight="1">
      <c r="A9" s="19"/>
      <c r="B9" s="31" t="s">
        <v>76</v>
      </c>
      <c r="C9" s="6"/>
      <c r="D9" s="39"/>
      <c r="E9" s="6"/>
      <c r="F9" s="6"/>
      <c r="G9" s="6"/>
      <c r="H9" s="6"/>
      <c r="I9" s="6"/>
      <c r="J9" s="6"/>
      <c r="K9" s="6"/>
      <c r="L9" s="20"/>
    </row>
    <row r="10" spans="1:12" s="55" customFormat="1" ht="15" customHeight="1">
      <c r="A10" s="52"/>
      <c r="B10" s="51" t="s">
        <v>77</v>
      </c>
      <c r="C10" s="53"/>
      <c r="D10" s="51"/>
      <c r="E10" s="53"/>
      <c r="F10" s="53"/>
      <c r="G10" s="53"/>
      <c r="H10" s="53"/>
      <c r="I10" s="53"/>
      <c r="J10" s="53"/>
      <c r="K10" s="53"/>
      <c r="L10" s="54"/>
    </row>
    <row r="11" spans="1:12" ht="20.100000000000001" customHeight="1">
      <c r="A11" s="19"/>
      <c r="B11" s="29" t="s">
        <v>54</v>
      </c>
      <c r="C11" s="29"/>
      <c r="D11" s="28" t="s">
        <v>74</v>
      </c>
      <c r="E11" s="24"/>
      <c r="F11" s="63"/>
      <c r="G11" s="56" t="s">
        <v>66</v>
      </c>
      <c r="H11" s="6"/>
      <c r="I11" s="6"/>
      <c r="J11" s="6"/>
      <c r="K11" s="6"/>
      <c r="L11" s="20"/>
    </row>
    <row r="12" spans="1:12" ht="24.95" customHeight="1">
      <c r="A12" s="19"/>
      <c r="B12" s="29">
        <v>1</v>
      </c>
      <c r="C12" s="44" t="s">
        <v>55</v>
      </c>
      <c r="D12" s="107" t="str">
        <f>IF(COUNTA(D14:E19)&gt;0,基本情報!$D$9,"")</f>
        <v/>
      </c>
      <c r="E12" s="107"/>
      <c r="F12" s="107"/>
      <c r="G12" s="62" t="str">
        <f>IF(COUNTA(D14:E19)&gt;0,"A","")</f>
        <v/>
      </c>
      <c r="H12" s="57" t="s">
        <v>67</v>
      </c>
      <c r="I12" s="6"/>
      <c r="J12" s="6"/>
      <c r="K12" s="6"/>
      <c r="L12" s="20"/>
    </row>
    <row r="13" spans="1:12" ht="17.100000000000001" customHeight="1">
      <c r="A13" s="19"/>
      <c r="B13" s="6"/>
      <c r="C13" s="45"/>
      <c r="D13" s="49" t="s">
        <v>45</v>
      </c>
      <c r="E13" s="50" t="s">
        <v>46</v>
      </c>
      <c r="F13" s="40" t="s">
        <v>62</v>
      </c>
      <c r="G13" s="40" t="s">
        <v>63</v>
      </c>
      <c r="H13" s="40" t="s">
        <v>49</v>
      </c>
      <c r="I13" s="40" t="s">
        <v>64</v>
      </c>
      <c r="J13" s="40" t="s">
        <v>65</v>
      </c>
      <c r="K13" s="6"/>
      <c r="L13" s="20"/>
    </row>
    <row r="14" spans="1:12" ht="17.100000000000001" customHeight="1">
      <c r="A14" s="19"/>
      <c r="B14" s="6"/>
      <c r="C14" s="46" t="s">
        <v>56</v>
      </c>
      <c r="D14" s="58"/>
      <c r="E14" s="59"/>
      <c r="F14" s="60" t="s">
        <v>73</v>
      </c>
      <c r="G14" s="61"/>
      <c r="H14" s="47"/>
      <c r="I14" s="47"/>
      <c r="J14" s="47"/>
      <c r="K14" s="6"/>
      <c r="L14" s="20"/>
    </row>
    <row r="15" spans="1:12" ht="17.100000000000001" customHeight="1">
      <c r="A15" s="19"/>
      <c r="B15" s="6"/>
      <c r="C15" s="48" t="s">
        <v>57</v>
      </c>
      <c r="D15" s="32"/>
      <c r="E15" s="33"/>
      <c r="F15" s="32" t="str">
        <f>PHONETIC(D15)</f>
        <v/>
      </c>
      <c r="G15" s="33" t="str">
        <f>PHONETIC(E15)</f>
        <v/>
      </c>
      <c r="H15" s="2"/>
      <c r="I15" s="2"/>
      <c r="J15" s="47" t="s">
        <v>68</v>
      </c>
      <c r="K15" s="6"/>
      <c r="L15" s="20"/>
    </row>
    <row r="16" spans="1:12" ht="17.100000000000001" customHeight="1">
      <c r="A16" s="19"/>
      <c r="B16" s="6"/>
      <c r="C16" s="48" t="s">
        <v>58</v>
      </c>
      <c r="D16" s="32"/>
      <c r="E16" s="33"/>
      <c r="F16" s="32" t="str">
        <f t="shared" ref="F16:F19" si="0">PHONETIC(D16)</f>
        <v/>
      </c>
      <c r="G16" s="33" t="str">
        <f t="shared" ref="G16:G19" si="1">PHONETIC(E16)</f>
        <v/>
      </c>
      <c r="H16" s="2"/>
      <c r="I16" s="2"/>
      <c r="J16" s="47" t="s">
        <v>69</v>
      </c>
      <c r="K16" s="6"/>
      <c r="L16" s="20"/>
    </row>
    <row r="17" spans="1:12" ht="17.100000000000001" customHeight="1">
      <c r="A17" s="19"/>
      <c r="B17" s="6"/>
      <c r="C17" s="48" t="s">
        <v>59</v>
      </c>
      <c r="D17" s="32"/>
      <c r="E17" s="33"/>
      <c r="F17" s="32" t="str">
        <f t="shared" si="0"/>
        <v/>
      </c>
      <c r="G17" s="33" t="str">
        <f t="shared" si="1"/>
        <v/>
      </c>
      <c r="H17" s="2"/>
      <c r="I17" s="2"/>
      <c r="J17" s="47" t="s">
        <v>70</v>
      </c>
      <c r="K17" s="6"/>
      <c r="L17" s="20"/>
    </row>
    <row r="18" spans="1:12" ht="17.100000000000001" customHeight="1">
      <c r="A18" s="19"/>
      <c r="B18" s="6"/>
      <c r="C18" s="48" t="s">
        <v>60</v>
      </c>
      <c r="D18" s="32"/>
      <c r="E18" s="33"/>
      <c r="F18" s="32" t="str">
        <f t="shared" si="0"/>
        <v/>
      </c>
      <c r="G18" s="33" t="str">
        <f t="shared" si="1"/>
        <v/>
      </c>
      <c r="H18" s="2"/>
      <c r="I18" s="2"/>
      <c r="J18" s="47" t="s">
        <v>71</v>
      </c>
      <c r="K18" s="6"/>
      <c r="L18" s="20"/>
    </row>
    <row r="19" spans="1:12" ht="17.100000000000001" customHeight="1">
      <c r="A19" s="19"/>
      <c r="B19" s="6"/>
      <c r="C19" s="48" t="s">
        <v>61</v>
      </c>
      <c r="D19" s="32"/>
      <c r="E19" s="33"/>
      <c r="F19" s="32" t="str">
        <f t="shared" si="0"/>
        <v/>
      </c>
      <c r="G19" s="33" t="str">
        <f t="shared" si="1"/>
        <v/>
      </c>
      <c r="H19" s="2"/>
      <c r="I19" s="2"/>
      <c r="J19" s="47" t="s">
        <v>72</v>
      </c>
      <c r="K19" s="6"/>
      <c r="L19" s="20"/>
    </row>
    <row r="20" spans="1:12" ht="9.9499999999999993" customHeight="1">
      <c r="A20" s="19"/>
      <c r="B20" s="6"/>
      <c r="C20" s="6"/>
      <c r="D20" s="6"/>
      <c r="E20" s="6"/>
      <c r="F20" s="6"/>
      <c r="G20" s="6"/>
      <c r="H20" s="6"/>
      <c r="I20" s="6"/>
      <c r="J20" s="6"/>
      <c r="K20" s="6"/>
      <c r="L20" s="20"/>
    </row>
    <row r="21" spans="1:12" ht="24.95" customHeight="1">
      <c r="A21" s="19"/>
      <c r="B21" s="29">
        <v>2</v>
      </c>
      <c r="C21" s="44" t="s">
        <v>55</v>
      </c>
      <c r="D21" s="107" t="str">
        <f>IF(COUNTA(D23:E28)&gt;0,基本情報!$D$9,"")</f>
        <v/>
      </c>
      <c r="E21" s="107"/>
      <c r="F21" s="107"/>
      <c r="G21" s="62" t="str">
        <f>IF(COUNTA(D23:E28)&gt;0,"B","")</f>
        <v/>
      </c>
      <c r="H21" s="57"/>
      <c r="I21" s="6"/>
      <c r="J21" s="6"/>
      <c r="K21" s="6"/>
      <c r="L21" s="20"/>
    </row>
    <row r="22" spans="1:12" ht="17.100000000000001" customHeight="1">
      <c r="A22" s="19"/>
      <c r="B22" s="6"/>
      <c r="C22" s="45"/>
      <c r="D22" s="49" t="s">
        <v>45</v>
      </c>
      <c r="E22" s="50" t="s">
        <v>46</v>
      </c>
      <c r="F22" s="40" t="s">
        <v>62</v>
      </c>
      <c r="G22" s="40" t="s">
        <v>63</v>
      </c>
      <c r="H22" s="40" t="s">
        <v>49</v>
      </c>
      <c r="I22" s="40" t="s">
        <v>64</v>
      </c>
      <c r="J22" s="40" t="s">
        <v>65</v>
      </c>
      <c r="K22" s="6"/>
      <c r="L22" s="20"/>
    </row>
    <row r="23" spans="1:12" ht="17.100000000000001" customHeight="1">
      <c r="A23" s="19"/>
      <c r="B23" s="6"/>
      <c r="C23" s="46" t="s">
        <v>56</v>
      </c>
      <c r="D23" s="58"/>
      <c r="E23" s="59"/>
      <c r="F23" s="60" t="s">
        <v>73</v>
      </c>
      <c r="G23" s="61"/>
      <c r="H23" s="40"/>
      <c r="I23" s="40"/>
      <c r="J23" s="47"/>
      <c r="K23" s="6"/>
      <c r="L23" s="20"/>
    </row>
    <row r="24" spans="1:12" ht="17.100000000000001" customHeight="1">
      <c r="A24" s="19"/>
      <c r="B24" s="6"/>
      <c r="C24" s="48" t="s">
        <v>57</v>
      </c>
      <c r="D24" s="32"/>
      <c r="E24" s="33"/>
      <c r="F24" s="32" t="str">
        <f>PHONETIC(D24)</f>
        <v/>
      </c>
      <c r="G24" s="33" t="str">
        <f>PHONETIC(E24)</f>
        <v/>
      </c>
      <c r="H24" s="2"/>
      <c r="I24" s="2"/>
      <c r="J24" s="47" t="s">
        <v>68</v>
      </c>
      <c r="K24" s="6"/>
      <c r="L24" s="20"/>
    </row>
    <row r="25" spans="1:12" ht="17.100000000000001" customHeight="1">
      <c r="A25" s="19"/>
      <c r="B25" s="6"/>
      <c r="C25" s="48" t="s">
        <v>58</v>
      </c>
      <c r="D25" s="32"/>
      <c r="E25" s="33"/>
      <c r="F25" s="32" t="str">
        <f t="shared" ref="F25:F28" si="2">PHONETIC(D25)</f>
        <v/>
      </c>
      <c r="G25" s="33" t="str">
        <f t="shared" ref="G25:G28" si="3">PHONETIC(E25)</f>
        <v/>
      </c>
      <c r="H25" s="2"/>
      <c r="I25" s="2"/>
      <c r="J25" s="47" t="s">
        <v>69</v>
      </c>
      <c r="K25" s="6"/>
      <c r="L25" s="20"/>
    </row>
    <row r="26" spans="1:12" ht="17.100000000000001" customHeight="1">
      <c r="A26" s="19"/>
      <c r="B26" s="6"/>
      <c r="C26" s="48" t="s">
        <v>59</v>
      </c>
      <c r="D26" s="32"/>
      <c r="E26" s="33"/>
      <c r="F26" s="32" t="str">
        <f t="shared" si="2"/>
        <v/>
      </c>
      <c r="G26" s="33" t="str">
        <f t="shared" si="3"/>
        <v/>
      </c>
      <c r="H26" s="2"/>
      <c r="I26" s="2"/>
      <c r="J26" s="47" t="s">
        <v>70</v>
      </c>
      <c r="K26" s="6"/>
      <c r="L26" s="20"/>
    </row>
    <row r="27" spans="1:12" ht="17.100000000000001" customHeight="1">
      <c r="A27" s="19"/>
      <c r="B27" s="6"/>
      <c r="C27" s="48" t="s">
        <v>60</v>
      </c>
      <c r="D27" s="32"/>
      <c r="E27" s="33"/>
      <c r="F27" s="32" t="str">
        <f t="shared" si="2"/>
        <v/>
      </c>
      <c r="G27" s="33" t="str">
        <f t="shared" si="3"/>
        <v/>
      </c>
      <c r="H27" s="2"/>
      <c r="I27" s="2"/>
      <c r="J27" s="47" t="s">
        <v>71</v>
      </c>
      <c r="K27" s="6"/>
      <c r="L27" s="20"/>
    </row>
    <row r="28" spans="1:12" ht="17.100000000000001" customHeight="1">
      <c r="A28" s="19"/>
      <c r="B28" s="6"/>
      <c r="C28" s="48" t="s">
        <v>61</v>
      </c>
      <c r="D28" s="32"/>
      <c r="E28" s="33"/>
      <c r="F28" s="32" t="str">
        <f t="shared" si="2"/>
        <v/>
      </c>
      <c r="G28" s="33" t="str">
        <f t="shared" si="3"/>
        <v/>
      </c>
      <c r="H28" s="2"/>
      <c r="I28" s="2"/>
      <c r="J28" s="47" t="s">
        <v>72</v>
      </c>
      <c r="K28" s="6"/>
      <c r="L28" s="20"/>
    </row>
    <row r="29" spans="1:12" ht="9.9499999999999993" customHeight="1">
      <c r="A29" s="19"/>
      <c r="B29" s="6"/>
      <c r="C29" s="6"/>
      <c r="D29" s="6"/>
      <c r="E29" s="6"/>
      <c r="F29" s="6"/>
      <c r="G29" s="6"/>
      <c r="H29" s="6"/>
      <c r="I29" s="6"/>
      <c r="J29" s="6"/>
      <c r="K29" s="6"/>
      <c r="L29" s="20"/>
    </row>
    <row r="30" spans="1:12" ht="24.95" customHeight="1">
      <c r="A30" s="19"/>
      <c r="B30" s="29">
        <v>3</v>
      </c>
      <c r="C30" s="44" t="s">
        <v>55</v>
      </c>
      <c r="D30" s="107" t="str">
        <f>IF(COUNTA(D32:E37)&gt;0,基本情報!$D$9,"")</f>
        <v/>
      </c>
      <c r="E30" s="107"/>
      <c r="F30" s="107"/>
      <c r="G30" s="62" t="str">
        <f>IF(COUNTA(D32:E37)&gt;0,"C","")</f>
        <v/>
      </c>
      <c r="H30" s="57"/>
      <c r="I30" s="6"/>
      <c r="J30" s="6"/>
      <c r="K30" s="6"/>
      <c r="L30" s="20"/>
    </row>
    <row r="31" spans="1:12" ht="17.100000000000001" customHeight="1">
      <c r="A31" s="19"/>
      <c r="B31" s="6"/>
      <c r="C31" s="45"/>
      <c r="D31" s="49" t="s">
        <v>45</v>
      </c>
      <c r="E31" s="50" t="s">
        <v>46</v>
      </c>
      <c r="F31" s="40" t="s">
        <v>62</v>
      </c>
      <c r="G31" s="40" t="s">
        <v>63</v>
      </c>
      <c r="H31" s="40" t="s">
        <v>49</v>
      </c>
      <c r="I31" s="40" t="s">
        <v>64</v>
      </c>
      <c r="J31" s="40" t="s">
        <v>65</v>
      </c>
      <c r="K31" s="6"/>
      <c r="L31" s="20"/>
    </row>
    <row r="32" spans="1:12" ht="17.100000000000001" customHeight="1">
      <c r="A32" s="19"/>
      <c r="B32" s="6"/>
      <c r="C32" s="46" t="s">
        <v>56</v>
      </c>
      <c r="D32" s="58"/>
      <c r="E32" s="59"/>
      <c r="F32" s="60" t="s">
        <v>73</v>
      </c>
      <c r="G32" s="61"/>
      <c r="H32" s="40"/>
      <c r="I32" s="40"/>
      <c r="J32" s="47"/>
      <c r="K32" s="6"/>
      <c r="L32" s="20"/>
    </row>
    <row r="33" spans="1:12" ht="17.100000000000001" customHeight="1">
      <c r="A33" s="19"/>
      <c r="B33" s="6"/>
      <c r="C33" s="48" t="s">
        <v>57</v>
      </c>
      <c r="D33" s="32"/>
      <c r="E33" s="33"/>
      <c r="F33" s="32" t="str">
        <f>PHONETIC(D33)</f>
        <v/>
      </c>
      <c r="G33" s="33" t="str">
        <f>PHONETIC(E33)</f>
        <v/>
      </c>
      <c r="H33" s="2"/>
      <c r="I33" s="2"/>
      <c r="J33" s="47" t="s">
        <v>68</v>
      </c>
      <c r="K33" s="6"/>
      <c r="L33" s="20"/>
    </row>
    <row r="34" spans="1:12" ht="17.100000000000001" customHeight="1">
      <c r="A34" s="19"/>
      <c r="B34" s="6"/>
      <c r="C34" s="48" t="s">
        <v>58</v>
      </c>
      <c r="D34" s="32"/>
      <c r="E34" s="33"/>
      <c r="F34" s="32" t="str">
        <f t="shared" ref="F34:F37" si="4">PHONETIC(D34)</f>
        <v/>
      </c>
      <c r="G34" s="33" t="str">
        <f t="shared" ref="G34:G37" si="5">PHONETIC(E34)</f>
        <v/>
      </c>
      <c r="H34" s="2"/>
      <c r="I34" s="2"/>
      <c r="J34" s="47" t="s">
        <v>69</v>
      </c>
      <c r="K34" s="6"/>
      <c r="L34" s="20"/>
    </row>
    <row r="35" spans="1:12" ht="17.100000000000001" customHeight="1">
      <c r="A35" s="19"/>
      <c r="B35" s="6"/>
      <c r="C35" s="48" t="s">
        <v>59</v>
      </c>
      <c r="D35" s="32"/>
      <c r="E35" s="33"/>
      <c r="F35" s="32" t="str">
        <f t="shared" si="4"/>
        <v/>
      </c>
      <c r="G35" s="33" t="str">
        <f t="shared" si="5"/>
        <v/>
      </c>
      <c r="H35" s="2"/>
      <c r="I35" s="2"/>
      <c r="J35" s="47" t="s">
        <v>70</v>
      </c>
      <c r="K35" s="6"/>
      <c r="L35" s="20"/>
    </row>
    <row r="36" spans="1:12" ht="17.100000000000001" customHeight="1">
      <c r="A36" s="19"/>
      <c r="B36" s="6"/>
      <c r="C36" s="48" t="s">
        <v>60</v>
      </c>
      <c r="D36" s="32"/>
      <c r="E36" s="33"/>
      <c r="F36" s="32" t="str">
        <f t="shared" si="4"/>
        <v/>
      </c>
      <c r="G36" s="33" t="str">
        <f t="shared" si="5"/>
        <v/>
      </c>
      <c r="H36" s="2"/>
      <c r="I36" s="2"/>
      <c r="J36" s="47" t="s">
        <v>71</v>
      </c>
      <c r="K36" s="6"/>
      <c r="L36" s="20"/>
    </row>
    <row r="37" spans="1:12" ht="17.100000000000001" customHeight="1">
      <c r="A37" s="19"/>
      <c r="B37" s="6"/>
      <c r="C37" s="48" t="s">
        <v>61</v>
      </c>
      <c r="D37" s="32"/>
      <c r="E37" s="33"/>
      <c r="F37" s="32" t="str">
        <f t="shared" si="4"/>
        <v/>
      </c>
      <c r="G37" s="33" t="str">
        <f t="shared" si="5"/>
        <v/>
      </c>
      <c r="H37" s="2"/>
      <c r="I37" s="2"/>
      <c r="J37" s="47" t="s">
        <v>72</v>
      </c>
      <c r="K37" s="6"/>
      <c r="L37" s="20"/>
    </row>
    <row r="38" spans="1:12" ht="9.9499999999999993" customHeight="1">
      <c r="A38" s="19"/>
      <c r="B38" s="6"/>
      <c r="C38" s="6"/>
      <c r="D38" s="6"/>
      <c r="E38" s="6"/>
      <c r="F38" s="6"/>
      <c r="G38" s="6"/>
      <c r="H38" s="6"/>
      <c r="I38" s="6"/>
      <c r="J38" s="6"/>
      <c r="K38" s="6"/>
      <c r="L38" s="20"/>
    </row>
    <row r="39" spans="1:12" ht="24.95" customHeight="1">
      <c r="A39" s="19"/>
      <c r="B39" s="29">
        <v>4</v>
      </c>
      <c r="C39" s="44" t="s">
        <v>55</v>
      </c>
      <c r="D39" s="107" t="str">
        <f>IF(COUNTA(D41:E46)&gt;0,基本情報!$D$9,"")</f>
        <v/>
      </c>
      <c r="E39" s="107"/>
      <c r="F39" s="107"/>
      <c r="G39" s="62" t="str">
        <f>IF(COUNTA(D41:E46)&gt;0,"D","")</f>
        <v/>
      </c>
      <c r="H39" s="57"/>
      <c r="I39" s="6"/>
      <c r="J39" s="6"/>
      <c r="K39" s="6"/>
      <c r="L39" s="20"/>
    </row>
    <row r="40" spans="1:12" ht="17.100000000000001" customHeight="1">
      <c r="A40" s="19"/>
      <c r="B40" s="6"/>
      <c r="C40" s="45"/>
      <c r="D40" s="49" t="s">
        <v>45</v>
      </c>
      <c r="E40" s="50" t="s">
        <v>46</v>
      </c>
      <c r="F40" s="40" t="s">
        <v>62</v>
      </c>
      <c r="G40" s="40" t="s">
        <v>63</v>
      </c>
      <c r="H40" s="40" t="s">
        <v>49</v>
      </c>
      <c r="I40" s="40" t="s">
        <v>64</v>
      </c>
      <c r="J40" s="40" t="s">
        <v>65</v>
      </c>
      <c r="K40" s="6"/>
      <c r="L40" s="20"/>
    </row>
    <row r="41" spans="1:12" ht="17.100000000000001" customHeight="1">
      <c r="A41" s="19"/>
      <c r="B41" s="6"/>
      <c r="C41" s="46" t="s">
        <v>56</v>
      </c>
      <c r="D41" s="58"/>
      <c r="E41" s="59"/>
      <c r="F41" s="60" t="s">
        <v>73</v>
      </c>
      <c r="G41" s="61"/>
      <c r="H41" s="40"/>
      <c r="I41" s="40"/>
      <c r="J41" s="47"/>
      <c r="K41" s="6"/>
      <c r="L41" s="20"/>
    </row>
    <row r="42" spans="1:12" ht="17.100000000000001" customHeight="1">
      <c r="A42" s="19"/>
      <c r="B42" s="6"/>
      <c r="C42" s="48" t="s">
        <v>57</v>
      </c>
      <c r="D42" s="32"/>
      <c r="E42" s="33"/>
      <c r="F42" s="32" t="str">
        <f>PHONETIC(D42)</f>
        <v/>
      </c>
      <c r="G42" s="33" t="str">
        <f>PHONETIC(E42)</f>
        <v/>
      </c>
      <c r="H42" s="2"/>
      <c r="I42" s="2"/>
      <c r="J42" s="47" t="s">
        <v>68</v>
      </c>
      <c r="K42" s="6"/>
      <c r="L42" s="20"/>
    </row>
    <row r="43" spans="1:12" ht="17.100000000000001" customHeight="1">
      <c r="A43" s="19"/>
      <c r="B43" s="6"/>
      <c r="C43" s="48" t="s">
        <v>58</v>
      </c>
      <c r="D43" s="32"/>
      <c r="E43" s="33"/>
      <c r="F43" s="32" t="str">
        <f t="shared" ref="F43:F46" si="6">PHONETIC(D43)</f>
        <v/>
      </c>
      <c r="G43" s="33" t="str">
        <f t="shared" ref="G43:G46" si="7">PHONETIC(E43)</f>
        <v/>
      </c>
      <c r="H43" s="2"/>
      <c r="I43" s="2"/>
      <c r="J43" s="47" t="s">
        <v>69</v>
      </c>
      <c r="K43" s="6"/>
      <c r="L43" s="20"/>
    </row>
    <row r="44" spans="1:12" ht="17.100000000000001" customHeight="1">
      <c r="A44" s="19"/>
      <c r="B44" s="6"/>
      <c r="C44" s="48" t="s">
        <v>59</v>
      </c>
      <c r="D44" s="32"/>
      <c r="E44" s="33"/>
      <c r="F44" s="32" t="str">
        <f t="shared" si="6"/>
        <v/>
      </c>
      <c r="G44" s="33" t="str">
        <f t="shared" si="7"/>
        <v/>
      </c>
      <c r="H44" s="2"/>
      <c r="I44" s="2"/>
      <c r="J44" s="47" t="s">
        <v>70</v>
      </c>
      <c r="K44" s="6"/>
      <c r="L44" s="20"/>
    </row>
    <row r="45" spans="1:12" ht="17.100000000000001" customHeight="1">
      <c r="A45" s="19"/>
      <c r="B45" s="6"/>
      <c r="C45" s="48" t="s">
        <v>60</v>
      </c>
      <c r="D45" s="32"/>
      <c r="E45" s="33"/>
      <c r="F45" s="32" t="str">
        <f t="shared" si="6"/>
        <v/>
      </c>
      <c r="G45" s="33" t="str">
        <f t="shared" si="7"/>
        <v/>
      </c>
      <c r="H45" s="2"/>
      <c r="I45" s="2"/>
      <c r="J45" s="47" t="s">
        <v>71</v>
      </c>
      <c r="K45" s="6"/>
      <c r="L45" s="20"/>
    </row>
    <row r="46" spans="1:12" ht="17.100000000000001" customHeight="1">
      <c r="A46" s="19"/>
      <c r="B46" s="6"/>
      <c r="C46" s="48" t="s">
        <v>61</v>
      </c>
      <c r="D46" s="32"/>
      <c r="E46" s="33"/>
      <c r="F46" s="32" t="str">
        <f t="shared" si="6"/>
        <v/>
      </c>
      <c r="G46" s="33" t="str">
        <f t="shared" si="7"/>
        <v/>
      </c>
      <c r="H46" s="2"/>
      <c r="I46" s="2"/>
      <c r="J46" s="47" t="s">
        <v>72</v>
      </c>
      <c r="K46" s="6"/>
      <c r="L46" s="20"/>
    </row>
    <row r="47" spans="1:12" ht="9.9499999999999993" customHeight="1">
      <c r="A47" s="19"/>
      <c r="B47" s="6"/>
      <c r="C47" s="6"/>
      <c r="D47" s="6"/>
      <c r="E47" s="6"/>
      <c r="F47" s="6"/>
      <c r="G47" s="6"/>
      <c r="H47" s="6"/>
      <c r="I47" s="6"/>
      <c r="J47" s="6"/>
      <c r="K47" s="6"/>
      <c r="L47" s="20"/>
    </row>
    <row r="48" spans="1:12" ht="24.95" customHeight="1">
      <c r="A48" s="19"/>
      <c r="B48" s="29">
        <v>5</v>
      </c>
      <c r="C48" s="44" t="s">
        <v>55</v>
      </c>
      <c r="D48" s="107" t="str">
        <f>IF(COUNTA(D50:E55)&gt;0,基本情報!$D$9,"")</f>
        <v/>
      </c>
      <c r="E48" s="107"/>
      <c r="F48" s="107"/>
      <c r="G48" s="62" t="str">
        <f>IF(COUNTA(D50:E55)&gt;0,"E","")</f>
        <v/>
      </c>
      <c r="H48" s="57"/>
      <c r="I48" s="6"/>
      <c r="J48" s="6"/>
      <c r="K48" s="6"/>
      <c r="L48" s="20"/>
    </row>
    <row r="49" spans="1:12" ht="17.100000000000001" customHeight="1">
      <c r="A49" s="19"/>
      <c r="B49" s="6"/>
      <c r="C49" s="45"/>
      <c r="D49" s="49" t="s">
        <v>45</v>
      </c>
      <c r="E49" s="50" t="s">
        <v>46</v>
      </c>
      <c r="F49" s="40" t="s">
        <v>62</v>
      </c>
      <c r="G49" s="40" t="s">
        <v>63</v>
      </c>
      <c r="H49" s="40" t="s">
        <v>49</v>
      </c>
      <c r="I49" s="40" t="s">
        <v>64</v>
      </c>
      <c r="J49" s="40" t="s">
        <v>65</v>
      </c>
      <c r="K49" s="6"/>
      <c r="L49" s="20"/>
    </row>
    <row r="50" spans="1:12" ht="17.100000000000001" customHeight="1">
      <c r="A50" s="19"/>
      <c r="B50" s="6"/>
      <c r="C50" s="46" t="s">
        <v>56</v>
      </c>
      <c r="D50" s="58"/>
      <c r="E50" s="59"/>
      <c r="F50" s="60" t="s">
        <v>73</v>
      </c>
      <c r="G50" s="61"/>
      <c r="H50" s="40"/>
      <c r="I50" s="40"/>
      <c r="J50" s="47"/>
      <c r="K50" s="6"/>
      <c r="L50" s="20"/>
    </row>
    <row r="51" spans="1:12" ht="17.100000000000001" customHeight="1">
      <c r="A51" s="19"/>
      <c r="B51" s="6"/>
      <c r="C51" s="48" t="s">
        <v>57</v>
      </c>
      <c r="D51" s="32"/>
      <c r="E51" s="33"/>
      <c r="F51" s="32" t="str">
        <f>PHONETIC(D51)</f>
        <v/>
      </c>
      <c r="G51" s="33" t="str">
        <f>PHONETIC(E51)</f>
        <v/>
      </c>
      <c r="H51" s="2"/>
      <c r="I51" s="2"/>
      <c r="J51" s="47" t="s">
        <v>68</v>
      </c>
      <c r="K51" s="6"/>
      <c r="L51" s="20"/>
    </row>
    <row r="52" spans="1:12" ht="17.100000000000001" customHeight="1">
      <c r="A52" s="19"/>
      <c r="B52" s="6"/>
      <c r="C52" s="48" t="s">
        <v>58</v>
      </c>
      <c r="D52" s="32"/>
      <c r="E52" s="33"/>
      <c r="F52" s="32" t="str">
        <f t="shared" ref="F52:F55" si="8">PHONETIC(D52)</f>
        <v/>
      </c>
      <c r="G52" s="33" t="str">
        <f t="shared" ref="G52:G55" si="9">PHONETIC(E52)</f>
        <v/>
      </c>
      <c r="H52" s="2"/>
      <c r="I52" s="2"/>
      <c r="J52" s="47" t="s">
        <v>69</v>
      </c>
      <c r="K52" s="6"/>
      <c r="L52" s="20"/>
    </row>
    <row r="53" spans="1:12" ht="17.100000000000001" customHeight="1">
      <c r="A53" s="19"/>
      <c r="B53" s="6"/>
      <c r="C53" s="48" t="s">
        <v>59</v>
      </c>
      <c r="D53" s="32"/>
      <c r="E53" s="33"/>
      <c r="F53" s="32" t="str">
        <f t="shared" si="8"/>
        <v/>
      </c>
      <c r="G53" s="33" t="str">
        <f t="shared" si="9"/>
        <v/>
      </c>
      <c r="H53" s="2"/>
      <c r="I53" s="2"/>
      <c r="J53" s="47" t="s">
        <v>70</v>
      </c>
      <c r="K53" s="6"/>
      <c r="L53" s="20"/>
    </row>
    <row r="54" spans="1:12" ht="17.100000000000001" customHeight="1">
      <c r="A54" s="19"/>
      <c r="B54" s="6"/>
      <c r="C54" s="48" t="s">
        <v>60</v>
      </c>
      <c r="D54" s="32"/>
      <c r="E54" s="33"/>
      <c r="F54" s="32" t="str">
        <f t="shared" si="8"/>
        <v/>
      </c>
      <c r="G54" s="33" t="str">
        <f t="shared" si="9"/>
        <v/>
      </c>
      <c r="H54" s="2"/>
      <c r="I54" s="2"/>
      <c r="J54" s="47" t="s">
        <v>71</v>
      </c>
      <c r="K54" s="6"/>
      <c r="L54" s="20"/>
    </row>
    <row r="55" spans="1:12" ht="17.100000000000001" customHeight="1">
      <c r="A55" s="19"/>
      <c r="B55" s="6"/>
      <c r="C55" s="48" t="s">
        <v>61</v>
      </c>
      <c r="D55" s="32"/>
      <c r="E55" s="33"/>
      <c r="F55" s="32" t="str">
        <f t="shared" si="8"/>
        <v/>
      </c>
      <c r="G55" s="33" t="str">
        <f t="shared" si="9"/>
        <v/>
      </c>
      <c r="H55" s="2"/>
      <c r="I55" s="2"/>
      <c r="J55" s="47" t="s">
        <v>72</v>
      </c>
      <c r="K55" s="6"/>
      <c r="L55" s="20"/>
    </row>
    <row r="56" spans="1:12" ht="9.9499999999999993" customHeight="1">
      <c r="A56" s="19"/>
      <c r="B56" s="6"/>
      <c r="C56" s="6"/>
      <c r="D56" s="6"/>
      <c r="E56" s="6"/>
      <c r="F56" s="6"/>
      <c r="G56" s="6"/>
      <c r="H56" s="6"/>
      <c r="I56" s="6"/>
      <c r="J56" s="6"/>
      <c r="K56" s="6"/>
      <c r="L56" s="20"/>
    </row>
    <row r="57" spans="1:12" ht="24.95" customHeight="1">
      <c r="A57" s="19"/>
      <c r="B57" s="29">
        <v>6</v>
      </c>
      <c r="C57" s="44" t="s">
        <v>55</v>
      </c>
      <c r="D57" s="107" t="str">
        <f>IF(COUNTA(D59:E64)&gt;0,基本情報!$D$9,"")</f>
        <v/>
      </c>
      <c r="E57" s="107"/>
      <c r="F57" s="107"/>
      <c r="G57" s="62" t="str">
        <f>IF(COUNTA(D59:E64)&gt;0,"F","")</f>
        <v/>
      </c>
      <c r="H57" s="57"/>
      <c r="I57" s="6"/>
      <c r="J57" s="6"/>
      <c r="K57" s="6"/>
      <c r="L57" s="20"/>
    </row>
    <row r="58" spans="1:12" ht="17.100000000000001" customHeight="1">
      <c r="A58" s="19"/>
      <c r="B58" s="6"/>
      <c r="C58" s="45"/>
      <c r="D58" s="49" t="s">
        <v>45</v>
      </c>
      <c r="E58" s="50" t="s">
        <v>46</v>
      </c>
      <c r="F58" s="40" t="s">
        <v>62</v>
      </c>
      <c r="G58" s="40" t="s">
        <v>63</v>
      </c>
      <c r="H58" s="40" t="s">
        <v>49</v>
      </c>
      <c r="I58" s="40" t="s">
        <v>64</v>
      </c>
      <c r="J58" s="40" t="s">
        <v>65</v>
      </c>
      <c r="K58" s="6"/>
      <c r="L58" s="20"/>
    </row>
    <row r="59" spans="1:12" ht="17.100000000000001" customHeight="1">
      <c r="A59" s="19"/>
      <c r="B59" s="6"/>
      <c r="C59" s="46" t="s">
        <v>56</v>
      </c>
      <c r="D59" s="58"/>
      <c r="E59" s="59"/>
      <c r="F59" s="60" t="s">
        <v>73</v>
      </c>
      <c r="G59" s="61"/>
      <c r="H59" s="40"/>
      <c r="I59" s="40"/>
      <c r="J59" s="47"/>
      <c r="K59" s="6"/>
      <c r="L59" s="20"/>
    </row>
    <row r="60" spans="1:12" ht="17.100000000000001" customHeight="1">
      <c r="A60" s="19"/>
      <c r="B60" s="6"/>
      <c r="C60" s="48" t="s">
        <v>57</v>
      </c>
      <c r="D60" s="32"/>
      <c r="E60" s="33"/>
      <c r="F60" s="32" t="str">
        <f>PHONETIC(D60)</f>
        <v/>
      </c>
      <c r="G60" s="33" t="str">
        <f>PHONETIC(E60)</f>
        <v/>
      </c>
      <c r="H60" s="2"/>
      <c r="I60" s="2"/>
      <c r="J60" s="47" t="s">
        <v>68</v>
      </c>
      <c r="K60" s="6"/>
      <c r="L60" s="20"/>
    </row>
    <row r="61" spans="1:12" ht="17.100000000000001" customHeight="1">
      <c r="A61" s="19"/>
      <c r="B61" s="6"/>
      <c r="C61" s="48" t="s">
        <v>58</v>
      </c>
      <c r="D61" s="32"/>
      <c r="E61" s="33"/>
      <c r="F61" s="32" t="str">
        <f t="shared" ref="F61:F64" si="10">PHONETIC(D61)</f>
        <v/>
      </c>
      <c r="G61" s="33" t="str">
        <f t="shared" ref="G61:G64" si="11">PHONETIC(E61)</f>
        <v/>
      </c>
      <c r="H61" s="2"/>
      <c r="I61" s="2"/>
      <c r="J61" s="47" t="s">
        <v>69</v>
      </c>
      <c r="K61" s="6"/>
      <c r="L61" s="20"/>
    </row>
    <row r="62" spans="1:12" ht="17.100000000000001" customHeight="1">
      <c r="A62" s="19"/>
      <c r="B62" s="6"/>
      <c r="C62" s="48" t="s">
        <v>59</v>
      </c>
      <c r="D62" s="32"/>
      <c r="E62" s="33"/>
      <c r="F62" s="32" t="str">
        <f t="shared" si="10"/>
        <v/>
      </c>
      <c r="G62" s="33" t="str">
        <f t="shared" si="11"/>
        <v/>
      </c>
      <c r="H62" s="2"/>
      <c r="I62" s="2"/>
      <c r="J62" s="47" t="s">
        <v>70</v>
      </c>
      <c r="K62" s="6"/>
      <c r="L62" s="20"/>
    </row>
    <row r="63" spans="1:12" ht="17.100000000000001" customHeight="1">
      <c r="A63" s="19"/>
      <c r="B63" s="6"/>
      <c r="C63" s="48" t="s">
        <v>60</v>
      </c>
      <c r="D63" s="32"/>
      <c r="E63" s="33"/>
      <c r="F63" s="32" t="str">
        <f t="shared" si="10"/>
        <v/>
      </c>
      <c r="G63" s="33" t="str">
        <f t="shared" si="11"/>
        <v/>
      </c>
      <c r="H63" s="2"/>
      <c r="I63" s="2"/>
      <c r="J63" s="47" t="s">
        <v>71</v>
      </c>
      <c r="K63" s="6"/>
      <c r="L63" s="20"/>
    </row>
    <row r="64" spans="1:12" ht="17.100000000000001" customHeight="1">
      <c r="A64" s="19"/>
      <c r="B64" s="6"/>
      <c r="C64" s="48" t="s">
        <v>61</v>
      </c>
      <c r="D64" s="32"/>
      <c r="E64" s="33"/>
      <c r="F64" s="32" t="str">
        <f t="shared" si="10"/>
        <v/>
      </c>
      <c r="G64" s="33" t="str">
        <f t="shared" si="11"/>
        <v/>
      </c>
      <c r="H64" s="2"/>
      <c r="I64" s="2"/>
      <c r="J64" s="47" t="s">
        <v>72</v>
      </c>
      <c r="K64" s="6"/>
      <c r="L64" s="20"/>
    </row>
    <row r="65" spans="1:12" ht="9.9499999999999993" customHeight="1">
      <c r="A65" s="19"/>
      <c r="B65" s="6"/>
      <c r="C65" s="6"/>
      <c r="D65" s="6"/>
      <c r="E65" s="6"/>
      <c r="F65" s="6"/>
      <c r="G65" s="6"/>
      <c r="H65" s="6"/>
      <c r="I65" s="6"/>
      <c r="J65" s="6"/>
      <c r="K65" s="6"/>
      <c r="L65" s="20"/>
    </row>
    <row r="66" spans="1:12" ht="24.95" customHeight="1">
      <c r="A66" s="19"/>
      <c r="B66" s="29">
        <v>7</v>
      </c>
      <c r="C66" s="44" t="s">
        <v>55</v>
      </c>
      <c r="D66" s="107" t="str">
        <f>IF(COUNTA(D68:E73)&gt;0,基本情報!$D$9,"")</f>
        <v/>
      </c>
      <c r="E66" s="107"/>
      <c r="F66" s="107"/>
      <c r="G66" s="62" t="str">
        <f>IF(COUNTA(D68:E73)&gt;0,"G","")</f>
        <v/>
      </c>
      <c r="H66" s="57"/>
      <c r="I66" s="6"/>
      <c r="J66" s="6"/>
      <c r="K66" s="6"/>
      <c r="L66" s="20"/>
    </row>
    <row r="67" spans="1:12" ht="17.100000000000001" customHeight="1">
      <c r="A67" s="19"/>
      <c r="B67" s="6"/>
      <c r="C67" s="45"/>
      <c r="D67" s="49" t="s">
        <v>45</v>
      </c>
      <c r="E67" s="50" t="s">
        <v>46</v>
      </c>
      <c r="F67" s="40" t="s">
        <v>62</v>
      </c>
      <c r="G67" s="40" t="s">
        <v>63</v>
      </c>
      <c r="H67" s="40" t="s">
        <v>49</v>
      </c>
      <c r="I67" s="40" t="s">
        <v>64</v>
      </c>
      <c r="J67" s="40" t="s">
        <v>65</v>
      </c>
      <c r="K67" s="6"/>
      <c r="L67" s="20"/>
    </row>
    <row r="68" spans="1:12" ht="17.100000000000001" customHeight="1">
      <c r="A68" s="19"/>
      <c r="B68" s="6"/>
      <c r="C68" s="46" t="s">
        <v>56</v>
      </c>
      <c r="D68" s="58"/>
      <c r="E68" s="59"/>
      <c r="F68" s="60" t="s">
        <v>73</v>
      </c>
      <c r="G68" s="61"/>
      <c r="H68" s="40"/>
      <c r="I68" s="40"/>
      <c r="J68" s="47"/>
      <c r="K68" s="6"/>
      <c r="L68" s="20"/>
    </row>
    <row r="69" spans="1:12" ht="17.100000000000001" customHeight="1">
      <c r="A69" s="19"/>
      <c r="B69" s="6"/>
      <c r="C69" s="48" t="s">
        <v>57</v>
      </c>
      <c r="D69" s="32"/>
      <c r="E69" s="33"/>
      <c r="F69" s="32" t="str">
        <f>PHONETIC(D69)</f>
        <v/>
      </c>
      <c r="G69" s="33" t="str">
        <f>PHONETIC(E69)</f>
        <v/>
      </c>
      <c r="H69" s="2"/>
      <c r="I69" s="2"/>
      <c r="J69" s="47" t="s">
        <v>68</v>
      </c>
      <c r="K69" s="6"/>
      <c r="L69" s="20"/>
    </row>
    <row r="70" spans="1:12" ht="17.100000000000001" customHeight="1">
      <c r="A70" s="19"/>
      <c r="B70" s="6"/>
      <c r="C70" s="48" t="s">
        <v>58</v>
      </c>
      <c r="D70" s="32"/>
      <c r="E70" s="33"/>
      <c r="F70" s="32" t="str">
        <f t="shared" ref="F70:F73" si="12">PHONETIC(D70)</f>
        <v/>
      </c>
      <c r="G70" s="33" t="str">
        <f t="shared" ref="G70:G73" si="13">PHONETIC(E70)</f>
        <v/>
      </c>
      <c r="H70" s="2"/>
      <c r="I70" s="2"/>
      <c r="J70" s="47" t="s">
        <v>69</v>
      </c>
      <c r="K70" s="6"/>
      <c r="L70" s="20"/>
    </row>
    <row r="71" spans="1:12" ht="17.100000000000001" customHeight="1">
      <c r="A71" s="19"/>
      <c r="B71" s="6"/>
      <c r="C71" s="48" t="s">
        <v>59</v>
      </c>
      <c r="D71" s="32"/>
      <c r="E71" s="33"/>
      <c r="F71" s="32" t="str">
        <f t="shared" si="12"/>
        <v/>
      </c>
      <c r="G71" s="33" t="str">
        <f t="shared" si="13"/>
        <v/>
      </c>
      <c r="H71" s="2"/>
      <c r="I71" s="2"/>
      <c r="J71" s="47" t="s">
        <v>70</v>
      </c>
      <c r="K71" s="6"/>
      <c r="L71" s="20"/>
    </row>
    <row r="72" spans="1:12" ht="17.100000000000001" customHeight="1">
      <c r="A72" s="19"/>
      <c r="B72" s="6"/>
      <c r="C72" s="48" t="s">
        <v>60</v>
      </c>
      <c r="D72" s="32"/>
      <c r="E72" s="33"/>
      <c r="F72" s="32" t="str">
        <f t="shared" si="12"/>
        <v/>
      </c>
      <c r="G72" s="33" t="str">
        <f t="shared" si="13"/>
        <v/>
      </c>
      <c r="H72" s="2"/>
      <c r="I72" s="2"/>
      <c r="J72" s="47" t="s">
        <v>71</v>
      </c>
      <c r="K72" s="6"/>
      <c r="L72" s="20"/>
    </row>
    <row r="73" spans="1:12" ht="17.100000000000001" customHeight="1">
      <c r="A73" s="19"/>
      <c r="B73" s="6"/>
      <c r="C73" s="48" t="s">
        <v>61</v>
      </c>
      <c r="D73" s="32"/>
      <c r="E73" s="33"/>
      <c r="F73" s="32" t="str">
        <f t="shared" si="12"/>
        <v/>
      </c>
      <c r="G73" s="33" t="str">
        <f t="shared" si="13"/>
        <v/>
      </c>
      <c r="H73" s="2"/>
      <c r="I73" s="2"/>
      <c r="J73" s="47" t="s">
        <v>72</v>
      </c>
      <c r="K73" s="6"/>
      <c r="L73" s="20"/>
    </row>
    <row r="74" spans="1:12" ht="9.9499999999999993" customHeight="1">
      <c r="A74" s="19"/>
      <c r="B74" s="6"/>
      <c r="C74" s="6"/>
      <c r="D74" s="6"/>
      <c r="E74" s="6"/>
      <c r="F74" s="6"/>
      <c r="G74" s="6"/>
      <c r="H74" s="6"/>
      <c r="I74" s="6"/>
      <c r="J74" s="6"/>
      <c r="K74" s="6"/>
      <c r="L74" s="20"/>
    </row>
    <row r="75" spans="1:12" ht="24.95" customHeight="1">
      <c r="A75" s="19"/>
      <c r="B75" s="29">
        <v>8</v>
      </c>
      <c r="C75" s="44" t="s">
        <v>55</v>
      </c>
      <c r="D75" s="107" t="str">
        <f>IF(COUNTA(D77:E82)&gt;0,基本情報!$D$9,"")</f>
        <v/>
      </c>
      <c r="E75" s="107"/>
      <c r="F75" s="107"/>
      <c r="G75" s="62" t="str">
        <f>IF(COUNTA(D77:E82)&gt;0,"H","")</f>
        <v/>
      </c>
      <c r="H75" s="57"/>
      <c r="I75" s="6"/>
      <c r="J75" s="6"/>
      <c r="K75" s="6"/>
      <c r="L75" s="20"/>
    </row>
    <row r="76" spans="1:12" ht="17.100000000000001" customHeight="1">
      <c r="A76" s="19"/>
      <c r="B76" s="6"/>
      <c r="C76" s="45"/>
      <c r="D76" s="49" t="s">
        <v>45</v>
      </c>
      <c r="E76" s="50" t="s">
        <v>46</v>
      </c>
      <c r="F76" s="40" t="s">
        <v>62</v>
      </c>
      <c r="G76" s="40" t="s">
        <v>63</v>
      </c>
      <c r="H76" s="40" t="s">
        <v>49</v>
      </c>
      <c r="I76" s="40" t="s">
        <v>64</v>
      </c>
      <c r="J76" s="40" t="s">
        <v>65</v>
      </c>
      <c r="K76" s="6"/>
      <c r="L76" s="20"/>
    </row>
    <row r="77" spans="1:12" ht="17.100000000000001" customHeight="1">
      <c r="A77" s="19"/>
      <c r="B77" s="6"/>
      <c r="C77" s="46" t="s">
        <v>56</v>
      </c>
      <c r="D77" s="58"/>
      <c r="E77" s="59"/>
      <c r="F77" s="60" t="s">
        <v>73</v>
      </c>
      <c r="G77" s="61"/>
      <c r="H77" s="40"/>
      <c r="I77" s="40"/>
      <c r="J77" s="47"/>
      <c r="K77" s="6"/>
      <c r="L77" s="20"/>
    </row>
    <row r="78" spans="1:12" ht="17.100000000000001" customHeight="1">
      <c r="A78" s="19"/>
      <c r="B78" s="6"/>
      <c r="C78" s="48" t="s">
        <v>57</v>
      </c>
      <c r="D78" s="32"/>
      <c r="E78" s="33"/>
      <c r="F78" s="32" t="str">
        <f>PHONETIC(D78)</f>
        <v/>
      </c>
      <c r="G78" s="33" t="str">
        <f>PHONETIC(E78)</f>
        <v/>
      </c>
      <c r="H78" s="2"/>
      <c r="I78" s="2"/>
      <c r="J78" s="47" t="s">
        <v>68</v>
      </c>
      <c r="K78" s="6"/>
      <c r="L78" s="20"/>
    </row>
    <row r="79" spans="1:12" ht="17.100000000000001" customHeight="1">
      <c r="A79" s="19"/>
      <c r="B79" s="6"/>
      <c r="C79" s="48" t="s">
        <v>58</v>
      </c>
      <c r="D79" s="32"/>
      <c r="E79" s="33"/>
      <c r="F79" s="32" t="str">
        <f t="shared" ref="F79:F82" si="14">PHONETIC(D79)</f>
        <v/>
      </c>
      <c r="G79" s="33" t="str">
        <f t="shared" ref="G79:G82" si="15">PHONETIC(E79)</f>
        <v/>
      </c>
      <c r="H79" s="2"/>
      <c r="I79" s="2"/>
      <c r="J79" s="47" t="s">
        <v>69</v>
      </c>
      <c r="K79" s="6"/>
      <c r="L79" s="20"/>
    </row>
    <row r="80" spans="1:12" ht="17.100000000000001" customHeight="1">
      <c r="A80" s="19"/>
      <c r="B80" s="6"/>
      <c r="C80" s="48" t="s">
        <v>59</v>
      </c>
      <c r="D80" s="32"/>
      <c r="E80" s="33"/>
      <c r="F80" s="32" t="str">
        <f t="shared" si="14"/>
        <v/>
      </c>
      <c r="G80" s="33" t="str">
        <f t="shared" si="15"/>
        <v/>
      </c>
      <c r="H80" s="2"/>
      <c r="I80" s="2"/>
      <c r="J80" s="47" t="s">
        <v>70</v>
      </c>
      <c r="K80" s="6"/>
      <c r="L80" s="20"/>
    </row>
    <row r="81" spans="1:12" ht="17.100000000000001" customHeight="1">
      <c r="A81" s="19"/>
      <c r="B81" s="6"/>
      <c r="C81" s="48" t="s">
        <v>60</v>
      </c>
      <c r="D81" s="32"/>
      <c r="E81" s="33"/>
      <c r="F81" s="32" t="str">
        <f t="shared" si="14"/>
        <v/>
      </c>
      <c r="G81" s="33" t="str">
        <f t="shared" si="15"/>
        <v/>
      </c>
      <c r="H81" s="2"/>
      <c r="I81" s="2"/>
      <c r="J81" s="47" t="s">
        <v>71</v>
      </c>
      <c r="K81" s="6"/>
      <c r="L81" s="20"/>
    </row>
    <row r="82" spans="1:12" ht="17.100000000000001" customHeight="1">
      <c r="A82" s="19"/>
      <c r="B82" s="6"/>
      <c r="C82" s="48" t="s">
        <v>61</v>
      </c>
      <c r="D82" s="32"/>
      <c r="E82" s="33"/>
      <c r="F82" s="32" t="str">
        <f t="shared" si="14"/>
        <v/>
      </c>
      <c r="G82" s="33" t="str">
        <f t="shared" si="15"/>
        <v/>
      </c>
      <c r="H82" s="2"/>
      <c r="I82" s="2"/>
      <c r="J82" s="47" t="s">
        <v>72</v>
      </c>
      <c r="K82" s="6"/>
      <c r="L82" s="20"/>
    </row>
    <row r="83" spans="1:12" ht="17.100000000000001" customHeight="1">
      <c r="A83" s="21"/>
      <c r="B83" s="22"/>
      <c r="C83" s="22"/>
      <c r="D83" s="22"/>
      <c r="E83" s="22"/>
      <c r="F83" s="22"/>
      <c r="G83" s="22"/>
      <c r="H83" s="22"/>
      <c r="I83" s="22"/>
      <c r="J83" s="22"/>
      <c r="K83" s="22"/>
      <c r="L83" s="23"/>
    </row>
  </sheetData>
  <mergeCells count="9">
    <mergeCell ref="D48:F48"/>
    <mergeCell ref="D57:F57"/>
    <mergeCell ref="D66:F66"/>
    <mergeCell ref="D75:F75"/>
    <mergeCell ref="C3:H3"/>
    <mergeCell ref="D12:F12"/>
    <mergeCell ref="D21:F21"/>
    <mergeCell ref="D30:F30"/>
    <mergeCell ref="D39:F39"/>
  </mergeCells>
  <phoneticPr fontId="2"/>
  <dataValidations count="6">
    <dataValidation type="list" allowBlank="1" showInputMessage="1" showErrorMessage="1" sqref="I15:I19 I24:I28 I33:I37 I42:I46 I51:I55 I60:I64 I69:I73 I78:I82" xr:uid="{E42041CC-D8A7-4018-A1F3-039686E53C22}">
      <formula1>"男,女"</formula1>
    </dataValidation>
    <dataValidation type="list" allowBlank="1" showInputMessage="1" showErrorMessage="1" sqref="H15 H24 H33 H42 H51 H60 H69 H78" xr:uid="{4AFC9D3D-3FD2-4700-8E81-EFE9563AD139}">
      <formula1>"　,小6,小5,小4,小3,小2,小1"</formula1>
    </dataValidation>
    <dataValidation type="list" allowBlank="1" showInputMessage="1" showErrorMessage="1" sqref="H16 H25 H34 H43 H52 H61 H70 H79" xr:uid="{8174506D-4A13-484D-97E7-68CDA86F2428}">
      <formula1>"　,中3,中2,中1"</formula1>
    </dataValidation>
    <dataValidation type="list" allowBlank="1" showInputMessage="1" showErrorMessage="1" sqref="H17 H26 H35 H44 H53 H62 H71 H80" xr:uid="{BF7A39E3-92D7-4C13-8317-6540827C593A}">
      <formula1>"　,高1,高2,高3,大1,大2,大3,大4,18,19,20,21,22,23,24,25,26,27,28,29,30,31,32,33,34"</formula1>
    </dataValidation>
    <dataValidation type="list" allowBlank="1" showInputMessage="1" showErrorMessage="1" sqref="H18 H27 H36 H45 H54 H63 H72 H81" xr:uid="{931611B9-7CF2-4B9A-B9AA-B0F7D05AD218}">
      <formula1>"　,35,36,37,38,39,40,41,42,43,44,45,46,47,48,49,50,51,52,53,54"</formula1>
    </dataValidation>
    <dataValidation type="list" allowBlank="1" showInputMessage="1" showErrorMessage="1" sqref="H19 H28 H37 H46 H55 H64 H73 H82" xr:uid="{A6D1F23D-D0FB-493D-84F3-9CE146449627}">
      <formula1>"　,55,56,57,58,59,60,61,62,63,64,65,66,67,68,69,70,71,72,73,74,75,76,78,79,80,81,82,83,84,85"</formula1>
    </dataValidation>
  </dataValidations>
  <printOptions horizontalCentered="1"/>
  <pageMargins left="0.25" right="0.25" top="0.75" bottom="0.75" header="0.3" footer="0.3"/>
  <pageSetup paperSize="9" scale="92"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E506-1F0B-445F-A529-3AEDC3836B6F}">
  <sheetPr>
    <pageSetUpPr fitToPage="1"/>
  </sheetPr>
  <dimension ref="A1:J35"/>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85</v>
      </c>
      <c r="C10" s="53"/>
      <c r="D10" s="51"/>
      <c r="E10" s="53"/>
      <c r="F10" s="53"/>
      <c r="G10" s="53"/>
      <c r="H10" s="53"/>
      <c r="I10" s="53"/>
      <c r="J10" s="54"/>
    </row>
    <row r="11" spans="1:10" ht="20.100000000000001" customHeight="1">
      <c r="A11" s="19"/>
      <c r="B11" s="29" t="s">
        <v>79</v>
      </c>
      <c r="C11" s="29"/>
      <c r="D11" s="28" t="s">
        <v>74</v>
      </c>
      <c r="E11" s="24"/>
      <c r="F11" s="63"/>
      <c r="G11" s="56"/>
      <c r="H11" s="6"/>
      <c r="I11" s="6"/>
      <c r="J11" s="20"/>
    </row>
    <row r="12" spans="1:10" ht="24.95" customHeight="1">
      <c r="A12" s="19"/>
      <c r="B12" s="29"/>
      <c r="C12" s="44" t="s">
        <v>84</v>
      </c>
      <c r="D12" s="107" t="str">
        <f>IF(COUNTA(D14:E34)&gt;0,基本情報!$D$9,"")</f>
        <v/>
      </c>
      <c r="E12" s="107"/>
      <c r="F12" s="107"/>
      <c r="G12" s="56"/>
      <c r="H12" s="57"/>
      <c r="I12" s="6"/>
      <c r="J12" s="20"/>
    </row>
    <row r="13" spans="1:10" ht="23.1" customHeight="1">
      <c r="A13" s="19"/>
      <c r="B13" s="6"/>
      <c r="C13" s="45"/>
      <c r="D13" s="49" t="s">
        <v>45</v>
      </c>
      <c r="E13" s="50" t="s">
        <v>46</v>
      </c>
      <c r="F13" s="40" t="s">
        <v>62</v>
      </c>
      <c r="G13" s="40" t="s">
        <v>63</v>
      </c>
      <c r="H13" s="40" t="s">
        <v>78</v>
      </c>
      <c r="I13" s="6"/>
      <c r="J13" s="20"/>
    </row>
    <row r="14" spans="1:10" ht="23.1" customHeight="1">
      <c r="A14" s="19"/>
      <c r="B14" s="6"/>
      <c r="C14" s="46" t="s">
        <v>56</v>
      </c>
      <c r="D14" s="58"/>
      <c r="E14" s="59"/>
      <c r="F14" s="60" t="s">
        <v>73</v>
      </c>
      <c r="G14" s="61"/>
      <c r="H14" s="40"/>
      <c r="I14" s="6"/>
      <c r="J14" s="20"/>
    </row>
    <row r="15" spans="1:10" ht="23.1" customHeight="1">
      <c r="A15" s="19"/>
      <c r="B15" s="6"/>
      <c r="C15" s="48">
        <v>1</v>
      </c>
      <c r="D15" s="32"/>
      <c r="E15" s="33"/>
      <c r="F15" s="32" t="str">
        <f>PHONETIC(D15)</f>
        <v/>
      </c>
      <c r="G15" s="33" t="str">
        <f>PHONETIC(E15)</f>
        <v/>
      </c>
      <c r="H15" s="2"/>
      <c r="I15" s="6"/>
      <c r="J15" s="20"/>
    </row>
    <row r="16" spans="1:10" ht="23.1" customHeight="1">
      <c r="A16" s="19"/>
      <c r="B16" s="6"/>
      <c r="C16" s="48">
        <v>2</v>
      </c>
      <c r="D16" s="32"/>
      <c r="E16" s="33"/>
      <c r="F16" s="32" t="str">
        <f t="shared" ref="F16:G19" si="0">PHONETIC(D16)</f>
        <v/>
      </c>
      <c r="G16" s="33" t="str">
        <f t="shared" si="0"/>
        <v/>
      </c>
      <c r="H16" s="2"/>
      <c r="I16" s="6"/>
      <c r="J16" s="20"/>
    </row>
    <row r="17" spans="1:10" ht="23.1" customHeight="1">
      <c r="A17" s="19"/>
      <c r="B17" s="6"/>
      <c r="C17" s="48">
        <v>3</v>
      </c>
      <c r="D17" s="32"/>
      <c r="E17" s="33"/>
      <c r="F17" s="32" t="str">
        <f t="shared" si="0"/>
        <v/>
      </c>
      <c r="G17" s="33" t="str">
        <f t="shared" si="0"/>
        <v/>
      </c>
      <c r="H17" s="2"/>
      <c r="I17" s="6"/>
      <c r="J17" s="20"/>
    </row>
    <row r="18" spans="1:10" ht="23.1" customHeight="1">
      <c r="A18" s="19"/>
      <c r="B18" s="6"/>
      <c r="C18" s="48">
        <v>4</v>
      </c>
      <c r="D18" s="32"/>
      <c r="E18" s="33"/>
      <c r="F18" s="32" t="str">
        <f t="shared" si="0"/>
        <v/>
      </c>
      <c r="G18" s="33" t="str">
        <f t="shared" si="0"/>
        <v/>
      </c>
      <c r="H18" s="2"/>
      <c r="I18" s="6"/>
      <c r="J18" s="20"/>
    </row>
    <row r="19" spans="1:10" ht="23.1" customHeight="1">
      <c r="A19" s="19"/>
      <c r="B19" s="6"/>
      <c r="C19" s="48">
        <v>5</v>
      </c>
      <c r="D19" s="32"/>
      <c r="E19" s="33"/>
      <c r="F19" s="32" t="str">
        <f t="shared" si="0"/>
        <v/>
      </c>
      <c r="G19" s="33" t="str">
        <f t="shared" si="0"/>
        <v/>
      </c>
      <c r="H19" s="2"/>
      <c r="I19" s="6"/>
      <c r="J19" s="20"/>
    </row>
    <row r="20" spans="1:10" ht="23.1" customHeight="1">
      <c r="A20" s="19"/>
      <c r="B20" s="6"/>
      <c r="C20" s="48">
        <v>6</v>
      </c>
      <c r="D20" s="32"/>
      <c r="E20" s="33"/>
      <c r="F20" s="32" t="str">
        <f>PHONETIC(D20)</f>
        <v/>
      </c>
      <c r="G20" s="33" t="str">
        <f>PHONETIC(E20)</f>
        <v/>
      </c>
      <c r="H20" s="2"/>
      <c r="I20" s="6"/>
      <c r="J20" s="20"/>
    </row>
    <row r="21" spans="1:10" ht="23.1" customHeight="1">
      <c r="A21" s="19"/>
      <c r="B21" s="6"/>
      <c r="C21" s="48">
        <v>7</v>
      </c>
      <c r="D21" s="32"/>
      <c r="E21" s="33"/>
      <c r="F21" s="32" t="str">
        <f t="shared" ref="F21:G24" si="1">PHONETIC(D21)</f>
        <v/>
      </c>
      <c r="G21" s="33" t="str">
        <f t="shared" si="1"/>
        <v/>
      </c>
      <c r="H21" s="2"/>
      <c r="I21" s="6"/>
      <c r="J21" s="20"/>
    </row>
    <row r="22" spans="1:10" ht="23.1" customHeight="1">
      <c r="A22" s="19"/>
      <c r="B22" s="6"/>
      <c r="C22" s="48">
        <v>8</v>
      </c>
      <c r="D22" s="32"/>
      <c r="E22" s="33"/>
      <c r="F22" s="32" t="str">
        <f t="shared" si="1"/>
        <v/>
      </c>
      <c r="G22" s="33" t="str">
        <f t="shared" si="1"/>
        <v/>
      </c>
      <c r="H22" s="2"/>
      <c r="I22" s="6"/>
      <c r="J22" s="20"/>
    </row>
    <row r="23" spans="1:10" ht="23.1" customHeight="1">
      <c r="A23" s="19"/>
      <c r="B23" s="6"/>
      <c r="C23" s="48">
        <v>9</v>
      </c>
      <c r="D23" s="32"/>
      <c r="E23" s="33"/>
      <c r="F23" s="32" t="str">
        <f t="shared" si="1"/>
        <v/>
      </c>
      <c r="G23" s="33" t="str">
        <f t="shared" si="1"/>
        <v/>
      </c>
      <c r="H23" s="2"/>
      <c r="I23" s="6"/>
      <c r="J23" s="20"/>
    </row>
    <row r="24" spans="1:10" ht="23.1" customHeight="1">
      <c r="A24" s="19"/>
      <c r="B24" s="6"/>
      <c r="C24" s="48">
        <v>10</v>
      </c>
      <c r="D24" s="32"/>
      <c r="E24" s="33"/>
      <c r="F24" s="32" t="str">
        <f t="shared" si="1"/>
        <v/>
      </c>
      <c r="G24" s="33" t="str">
        <f t="shared" si="1"/>
        <v/>
      </c>
      <c r="H24" s="2" t="s">
        <v>81</v>
      </c>
      <c r="I24" s="6"/>
      <c r="J24" s="20"/>
    </row>
    <row r="25" spans="1:10" ht="23.1" customHeight="1">
      <c r="A25" s="19"/>
      <c r="B25" s="6"/>
      <c r="C25" s="48">
        <v>11</v>
      </c>
      <c r="D25" s="32"/>
      <c r="E25" s="33"/>
      <c r="F25" s="32" t="str">
        <f>PHONETIC(D25)</f>
        <v/>
      </c>
      <c r="G25" s="33" t="str">
        <f>PHONETIC(E25)</f>
        <v/>
      </c>
      <c r="H25" s="2" t="s">
        <v>81</v>
      </c>
      <c r="I25" s="6"/>
      <c r="J25" s="20"/>
    </row>
    <row r="26" spans="1:10" ht="23.1" customHeight="1">
      <c r="A26" s="19"/>
      <c r="B26" s="6"/>
      <c r="C26" s="48">
        <v>12</v>
      </c>
      <c r="D26" s="32"/>
      <c r="E26" s="33"/>
      <c r="F26" s="32" t="str">
        <f t="shared" ref="F26:G29" si="2">PHONETIC(D26)</f>
        <v/>
      </c>
      <c r="G26" s="33" t="str">
        <f t="shared" si="2"/>
        <v/>
      </c>
      <c r="H26" s="2" t="s">
        <v>81</v>
      </c>
      <c r="I26" s="6"/>
      <c r="J26" s="20"/>
    </row>
    <row r="27" spans="1:10" ht="23.1" customHeight="1">
      <c r="A27" s="19"/>
      <c r="B27" s="6"/>
      <c r="C27" s="48">
        <v>13</v>
      </c>
      <c r="D27" s="32"/>
      <c r="E27" s="33"/>
      <c r="F27" s="32" t="str">
        <f t="shared" si="2"/>
        <v/>
      </c>
      <c r="G27" s="33" t="str">
        <f t="shared" si="2"/>
        <v/>
      </c>
      <c r="H27" s="2" t="s">
        <v>81</v>
      </c>
      <c r="I27" s="6"/>
      <c r="J27" s="20"/>
    </row>
    <row r="28" spans="1:10" ht="23.1" customHeight="1">
      <c r="A28" s="19"/>
      <c r="B28" s="6"/>
      <c r="C28" s="48">
        <v>14</v>
      </c>
      <c r="D28" s="32"/>
      <c r="E28" s="33"/>
      <c r="F28" s="32" t="str">
        <f t="shared" si="2"/>
        <v/>
      </c>
      <c r="G28" s="33" t="str">
        <f t="shared" si="2"/>
        <v/>
      </c>
      <c r="H28" s="2" t="s">
        <v>81</v>
      </c>
      <c r="I28" s="6"/>
      <c r="J28" s="20"/>
    </row>
    <row r="29" spans="1:10" ht="23.1" customHeight="1">
      <c r="A29" s="19"/>
      <c r="B29" s="6"/>
      <c r="C29" s="48">
        <v>15</v>
      </c>
      <c r="D29" s="32"/>
      <c r="E29" s="33"/>
      <c r="F29" s="32" t="str">
        <f t="shared" si="2"/>
        <v/>
      </c>
      <c r="G29" s="33" t="str">
        <f t="shared" si="2"/>
        <v/>
      </c>
      <c r="H29" s="2" t="s">
        <v>81</v>
      </c>
      <c r="I29" s="6"/>
      <c r="J29" s="20"/>
    </row>
    <row r="30" spans="1:10" ht="23.1" customHeight="1">
      <c r="A30" s="19"/>
      <c r="B30" s="6"/>
      <c r="C30" s="48">
        <v>16</v>
      </c>
      <c r="D30" s="32"/>
      <c r="E30" s="33"/>
      <c r="F30" s="32" t="str">
        <f>PHONETIC(D30)</f>
        <v/>
      </c>
      <c r="G30" s="33" t="str">
        <f>PHONETIC(E30)</f>
        <v/>
      </c>
      <c r="H30" s="2" t="s">
        <v>81</v>
      </c>
      <c r="I30" s="6"/>
      <c r="J30" s="20"/>
    </row>
    <row r="31" spans="1:10" ht="23.1" customHeight="1">
      <c r="A31" s="19"/>
      <c r="B31" s="6"/>
      <c r="C31" s="48">
        <v>17</v>
      </c>
      <c r="D31" s="32"/>
      <c r="E31" s="33"/>
      <c r="F31" s="32" t="str">
        <f t="shared" ref="F31:G34" si="3">PHONETIC(D31)</f>
        <v/>
      </c>
      <c r="G31" s="33" t="str">
        <f t="shared" si="3"/>
        <v/>
      </c>
      <c r="H31" s="2" t="s">
        <v>81</v>
      </c>
      <c r="I31" s="6"/>
      <c r="J31" s="20"/>
    </row>
    <row r="32" spans="1:10" ht="23.1" customHeight="1">
      <c r="A32" s="19"/>
      <c r="B32" s="6"/>
      <c r="C32" s="48">
        <v>18</v>
      </c>
      <c r="D32" s="32"/>
      <c r="E32" s="33"/>
      <c r="F32" s="32" t="str">
        <f t="shared" si="3"/>
        <v/>
      </c>
      <c r="G32" s="33" t="str">
        <f t="shared" si="3"/>
        <v/>
      </c>
      <c r="H32" s="2" t="s">
        <v>81</v>
      </c>
      <c r="I32" s="6"/>
      <c r="J32" s="20"/>
    </row>
    <row r="33" spans="1:10" ht="23.1" customHeight="1">
      <c r="A33" s="19"/>
      <c r="B33" s="6"/>
      <c r="C33" s="48">
        <v>19</v>
      </c>
      <c r="D33" s="32"/>
      <c r="E33" s="33"/>
      <c r="F33" s="32" t="str">
        <f t="shared" si="3"/>
        <v/>
      </c>
      <c r="G33" s="33" t="str">
        <f t="shared" si="3"/>
        <v/>
      </c>
      <c r="H33" s="2" t="s">
        <v>81</v>
      </c>
      <c r="I33" s="6"/>
      <c r="J33" s="20"/>
    </row>
    <row r="34" spans="1:10" ht="23.1" customHeight="1">
      <c r="A34" s="19"/>
      <c r="B34" s="6"/>
      <c r="C34" s="48">
        <v>20</v>
      </c>
      <c r="D34" s="32"/>
      <c r="E34" s="33"/>
      <c r="F34" s="32" t="str">
        <f t="shared" si="3"/>
        <v/>
      </c>
      <c r="G34" s="33" t="str">
        <f t="shared" si="3"/>
        <v/>
      </c>
      <c r="H34" s="2"/>
      <c r="I34" s="6"/>
      <c r="J34" s="20"/>
    </row>
    <row r="35" spans="1:10" ht="17.100000000000001" customHeight="1">
      <c r="A35" s="21"/>
      <c r="B35" s="22"/>
      <c r="C35" s="22"/>
      <c r="D35" s="22"/>
      <c r="E35" s="22"/>
      <c r="F35" s="22"/>
      <c r="G35" s="22"/>
      <c r="H35" s="22"/>
      <c r="I35" s="22"/>
      <c r="J35" s="23"/>
    </row>
  </sheetData>
  <mergeCells count="2">
    <mergeCell ref="C3:H3"/>
    <mergeCell ref="D12:F12"/>
  </mergeCells>
  <phoneticPr fontId="2"/>
  <dataValidations count="1">
    <dataValidation type="list" allowBlank="1" showInputMessage="1" showErrorMessage="1" sqref="H15:H34" xr:uid="{858BD7C5-2F3E-4A08-9234-1A2E3FD6B557}">
      <formula1>"　,中3,中2,中1"</formula1>
    </dataValidation>
  </dataValidations>
  <printOptions horizontalCentered="1"/>
  <pageMargins left="0.25" right="0.25" top="0.75" bottom="0.75" header="0.3" footer="0.3"/>
  <pageSetup paperSize="9" scale="96"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61AB-D5E5-46C3-8B99-DDD0B72EFEF5}">
  <sheetPr>
    <pageSetUpPr fitToPage="1"/>
  </sheetPr>
  <dimension ref="A1:J35"/>
  <sheetViews>
    <sheetView zoomScaleNormal="100" workbookViewId="0">
      <selection activeCell="D15" sqref="D15"/>
    </sheetView>
  </sheetViews>
  <sheetFormatPr defaultColWidth="8.875" defaultRowHeight="17.100000000000001" customHeight="1"/>
  <cols>
    <col min="1" max="1" width="2.25" style="1" customWidth="1"/>
    <col min="2" max="2" width="4.5" style="1" customWidth="1"/>
    <col min="3" max="3" width="11.5" style="1" customWidth="1"/>
    <col min="4" max="7" width="15.625" style="1" customWidth="1"/>
    <col min="8" max="9" width="5.625" style="1" customWidth="1"/>
    <col min="10" max="10" width="2.25" style="1" customWidth="1"/>
    <col min="11" max="16384" width="8.875" style="1"/>
  </cols>
  <sheetData>
    <row r="1" spans="1:10" ht="14.1" customHeight="1">
      <c r="A1" s="16"/>
      <c r="B1" s="17"/>
      <c r="C1" s="17"/>
      <c r="D1" s="17"/>
      <c r="E1" s="17"/>
      <c r="F1" s="17"/>
      <c r="G1" s="17"/>
      <c r="H1" s="17"/>
      <c r="I1" s="17"/>
      <c r="J1" s="18"/>
    </row>
    <row r="2" spans="1:10" ht="17.100000000000001" customHeight="1">
      <c r="A2" s="19"/>
      <c r="B2" s="6" t="s">
        <v>86</v>
      </c>
      <c r="C2" s="6"/>
      <c r="D2" s="6"/>
      <c r="E2" s="6"/>
      <c r="F2" s="6"/>
      <c r="G2" s="6"/>
      <c r="H2" s="6"/>
      <c r="I2" s="6"/>
      <c r="J2" s="20"/>
    </row>
    <row r="3" spans="1:10" ht="28.35" customHeight="1">
      <c r="A3" s="34"/>
      <c r="B3" s="35"/>
      <c r="C3" s="97" t="str">
        <f>基本情報!$C$3</f>
        <v>第21回西条市民総合体育大会 剣道競技　参加申込書</v>
      </c>
      <c r="D3" s="97"/>
      <c r="E3" s="97"/>
      <c r="F3" s="97"/>
      <c r="G3" s="97"/>
      <c r="H3" s="97"/>
      <c r="I3" s="35"/>
      <c r="J3" s="37"/>
    </row>
    <row r="4" spans="1:10" ht="17.100000000000001" customHeight="1">
      <c r="A4" s="19"/>
      <c r="B4" s="6" t="s">
        <v>22</v>
      </c>
      <c r="C4" s="6"/>
      <c r="D4" s="6"/>
      <c r="E4" s="6"/>
      <c r="F4" s="6"/>
      <c r="G4" s="6"/>
      <c r="H4" s="6"/>
      <c r="I4" s="6"/>
      <c r="J4" s="20"/>
    </row>
    <row r="5" spans="1:10" ht="17.100000000000001" customHeight="1">
      <c r="A5" s="19"/>
      <c r="B5" s="6"/>
      <c r="C5" s="6" t="s">
        <v>23</v>
      </c>
      <c r="D5" s="6"/>
      <c r="E5" s="6"/>
      <c r="F5" s="6"/>
      <c r="G5" s="6"/>
      <c r="H5" s="6"/>
      <c r="I5" s="6"/>
      <c r="J5" s="20"/>
    </row>
    <row r="6" spans="1:10" ht="17.100000000000001" customHeight="1">
      <c r="A6" s="19"/>
      <c r="B6" s="6"/>
      <c r="C6" s="6" t="s">
        <v>39</v>
      </c>
      <c r="D6" s="6"/>
      <c r="E6" s="6"/>
      <c r="F6" s="6"/>
      <c r="G6" s="6"/>
      <c r="H6" s="6"/>
      <c r="I6" s="6"/>
      <c r="J6" s="20"/>
    </row>
    <row r="7" spans="1:10" ht="17.100000000000001" customHeight="1">
      <c r="A7" s="19"/>
      <c r="B7" s="6"/>
      <c r="C7" s="7" t="s">
        <v>40</v>
      </c>
      <c r="D7" s="6"/>
      <c r="E7" s="6"/>
      <c r="F7" s="6"/>
      <c r="G7" s="6"/>
      <c r="H7" s="6"/>
      <c r="I7" s="6"/>
      <c r="J7" s="20"/>
    </row>
    <row r="8" spans="1:10" ht="17.100000000000001" customHeight="1">
      <c r="A8" s="19"/>
      <c r="B8" s="6"/>
      <c r="C8" s="7"/>
      <c r="D8" s="6"/>
      <c r="E8" s="6"/>
      <c r="F8" s="6"/>
      <c r="G8" s="6"/>
      <c r="H8" s="6"/>
      <c r="I8" s="6"/>
      <c r="J8" s="20"/>
    </row>
    <row r="9" spans="1:10" ht="20.100000000000001" customHeight="1">
      <c r="A9" s="19"/>
      <c r="B9" s="31" t="s">
        <v>75</v>
      </c>
      <c r="C9" s="6"/>
      <c r="D9" s="39"/>
      <c r="E9" s="6"/>
      <c r="F9" s="6"/>
      <c r="G9" s="6"/>
      <c r="H9" s="6"/>
      <c r="I9" s="6"/>
      <c r="J9" s="20"/>
    </row>
    <row r="10" spans="1:10" s="55" customFormat="1" ht="15" customHeight="1">
      <c r="A10" s="52"/>
      <c r="B10" s="51" t="s">
        <v>85</v>
      </c>
      <c r="C10" s="53"/>
      <c r="D10" s="51"/>
      <c r="E10" s="53"/>
      <c r="F10" s="53"/>
      <c r="G10" s="53"/>
      <c r="H10" s="53"/>
      <c r="I10" s="53"/>
      <c r="J10" s="54"/>
    </row>
    <row r="11" spans="1:10" ht="20.100000000000001" customHeight="1">
      <c r="A11" s="19"/>
      <c r="B11" s="29" t="s">
        <v>80</v>
      </c>
      <c r="C11" s="29"/>
      <c r="D11" s="28" t="s">
        <v>74</v>
      </c>
      <c r="E11" s="24"/>
      <c r="F11" s="63"/>
      <c r="G11" s="56"/>
      <c r="H11" s="6"/>
      <c r="I11" s="6"/>
      <c r="J11" s="20"/>
    </row>
    <row r="12" spans="1:10" ht="24.95" customHeight="1">
      <c r="A12" s="19"/>
      <c r="B12" s="29"/>
      <c r="C12" s="44" t="s">
        <v>84</v>
      </c>
      <c r="D12" s="107" t="str">
        <f>IF(COUNTA(D14:E34)&gt;0,基本情報!$D$9,"")</f>
        <v/>
      </c>
      <c r="E12" s="107"/>
      <c r="F12" s="107"/>
      <c r="G12" s="56"/>
      <c r="H12" s="57"/>
      <c r="I12" s="6"/>
      <c r="J12" s="20"/>
    </row>
    <row r="13" spans="1:10" ht="23.1" customHeight="1">
      <c r="A13" s="19"/>
      <c r="B13" s="6"/>
      <c r="C13" s="45"/>
      <c r="D13" s="49" t="s">
        <v>45</v>
      </c>
      <c r="E13" s="50" t="s">
        <v>46</v>
      </c>
      <c r="F13" s="40" t="s">
        <v>62</v>
      </c>
      <c r="G13" s="40" t="s">
        <v>63</v>
      </c>
      <c r="H13" s="40" t="s">
        <v>78</v>
      </c>
      <c r="I13" s="6"/>
      <c r="J13" s="20"/>
    </row>
    <row r="14" spans="1:10" ht="23.1" customHeight="1">
      <c r="A14" s="19"/>
      <c r="B14" s="6"/>
      <c r="C14" s="46" t="s">
        <v>56</v>
      </c>
      <c r="D14" s="58"/>
      <c r="E14" s="59"/>
      <c r="F14" s="60" t="s">
        <v>73</v>
      </c>
      <c r="G14" s="61"/>
      <c r="H14" s="40"/>
      <c r="I14" s="6"/>
      <c r="J14" s="20"/>
    </row>
    <row r="15" spans="1:10" ht="23.1" customHeight="1">
      <c r="A15" s="19"/>
      <c r="B15" s="6"/>
      <c r="C15" s="48">
        <v>1</v>
      </c>
      <c r="D15" s="32"/>
      <c r="E15" s="33"/>
      <c r="F15" s="32" t="str">
        <f>PHONETIC(D15)</f>
        <v/>
      </c>
      <c r="G15" s="33" t="str">
        <f>PHONETIC(E15)</f>
        <v/>
      </c>
      <c r="H15" s="2"/>
      <c r="I15" s="6"/>
      <c r="J15" s="20"/>
    </row>
    <row r="16" spans="1:10" ht="23.1" customHeight="1">
      <c r="A16" s="19"/>
      <c r="B16" s="6"/>
      <c r="C16" s="48">
        <v>2</v>
      </c>
      <c r="D16" s="32"/>
      <c r="E16" s="33"/>
      <c r="F16" s="32" t="str">
        <f t="shared" ref="F16:G19" si="0">PHONETIC(D16)</f>
        <v/>
      </c>
      <c r="G16" s="33" t="str">
        <f t="shared" si="0"/>
        <v/>
      </c>
      <c r="H16" s="2"/>
      <c r="I16" s="6"/>
      <c r="J16" s="20"/>
    </row>
    <row r="17" spans="1:10" ht="23.1" customHeight="1">
      <c r="A17" s="19"/>
      <c r="B17" s="6"/>
      <c r="C17" s="48">
        <v>3</v>
      </c>
      <c r="D17" s="32"/>
      <c r="E17" s="33"/>
      <c r="F17" s="32" t="str">
        <f t="shared" si="0"/>
        <v/>
      </c>
      <c r="G17" s="33" t="str">
        <f t="shared" si="0"/>
        <v/>
      </c>
      <c r="H17" s="2"/>
      <c r="I17" s="6"/>
      <c r="J17" s="20"/>
    </row>
    <row r="18" spans="1:10" ht="23.1" customHeight="1">
      <c r="A18" s="19"/>
      <c r="B18" s="6"/>
      <c r="C18" s="48">
        <v>4</v>
      </c>
      <c r="D18" s="32"/>
      <c r="E18" s="33"/>
      <c r="F18" s="32" t="str">
        <f t="shared" si="0"/>
        <v/>
      </c>
      <c r="G18" s="33" t="str">
        <f t="shared" si="0"/>
        <v/>
      </c>
      <c r="H18" s="2"/>
      <c r="I18" s="6"/>
      <c r="J18" s="20"/>
    </row>
    <row r="19" spans="1:10" ht="23.1" customHeight="1">
      <c r="A19" s="19"/>
      <c r="B19" s="6"/>
      <c r="C19" s="48">
        <v>5</v>
      </c>
      <c r="D19" s="32"/>
      <c r="E19" s="33"/>
      <c r="F19" s="32" t="str">
        <f t="shared" si="0"/>
        <v/>
      </c>
      <c r="G19" s="33" t="str">
        <f t="shared" si="0"/>
        <v/>
      </c>
      <c r="H19" s="2"/>
      <c r="I19" s="6"/>
      <c r="J19" s="20"/>
    </row>
    <row r="20" spans="1:10" ht="23.1" customHeight="1">
      <c r="A20" s="19"/>
      <c r="B20" s="6"/>
      <c r="C20" s="48">
        <v>6</v>
      </c>
      <c r="D20" s="32"/>
      <c r="E20" s="33"/>
      <c r="F20" s="32" t="str">
        <f>PHONETIC(D20)</f>
        <v/>
      </c>
      <c r="G20" s="33" t="str">
        <f>PHONETIC(E20)</f>
        <v/>
      </c>
      <c r="H20" s="2"/>
      <c r="I20" s="6"/>
      <c r="J20" s="20"/>
    </row>
    <row r="21" spans="1:10" ht="23.1" customHeight="1">
      <c r="A21" s="19"/>
      <c r="B21" s="6"/>
      <c r="C21" s="48">
        <v>7</v>
      </c>
      <c r="D21" s="32"/>
      <c r="E21" s="33"/>
      <c r="F21" s="32" t="str">
        <f t="shared" ref="F21:G24" si="1">PHONETIC(D21)</f>
        <v/>
      </c>
      <c r="G21" s="33" t="str">
        <f t="shared" si="1"/>
        <v/>
      </c>
      <c r="H21" s="2"/>
      <c r="I21" s="6"/>
      <c r="J21" s="20"/>
    </row>
    <row r="22" spans="1:10" ht="23.1" customHeight="1">
      <c r="A22" s="19"/>
      <c r="B22" s="6"/>
      <c r="C22" s="48">
        <v>8</v>
      </c>
      <c r="D22" s="32"/>
      <c r="E22" s="33"/>
      <c r="F22" s="32" t="str">
        <f t="shared" si="1"/>
        <v/>
      </c>
      <c r="G22" s="33" t="str">
        <f t="shared" si="1"/>
        <v/>
      </c>
      <c r="H22" s="2"/>
      <c r="I22" s="6"/>
      <c r="J22" s="20"/>
    </row>
    <row r="23" spans="1:10" ht="23.1" customHeight="1">
      <c r="A23" s="19"/>
      <c r="B23" s="6"/>
      <c r="C23" s="48">
        <v>9</v>
      </c>
      <c r="D23" s="32"/>
      <c r="E23" s="33"/>
      <c r="F23" s="32" t="str">
        <f t="shared" si="1"/>
        <v/>
      </c>
      <c r="G23" s="33" t="str">
        <f t="shared" si="1"/>
        <v/>
      </c>
      <c r="H23" s="2" t="s">
        <v>81</v>
      </c>
      <c r="I23" s="6"/>
      <c r="J23" s="20"/>
    </row>
    <row r="24" spans="1:10" ht="23.1" customHeight="1">
      <c r="A24" s="19"/>
      <c r="B24" s="6"/>
      <c r="C24" s="48">
        <v>10</v>
      </c>
      <c r="D24" s="32"/>
      <c r="E24" s="33"/>
      <c r="F24" s="32" t="str">
        <f t="shared" si="1"/>
        <v/>
      </c>
      <c r="G24" s="33" t="str">
        <f t="shared" si="1"/>
        <v/>
      </c>
      <c r="H24" s="2" t="s">
        <v>81</v>
      </c>
      <c r="I24" s="6"/>
      <c r="J24" s="20"/>
    </row>
    <row r="25" spans="1:10" ht="23.1" customHeight="1">
      <c r="A25" s="19"/>
      <c r="B25" s="6"/>
      <c r="C25" s="48">
        <v>11</v>
      </c>
      <c r="D25" s="32"/>
      <c r="E25" s="33"/>
      <c r="F25" s="32" t="str">
        <f>PHONETIC(D25)</f>
        <v/>
      </c>
      <c r="G25" s="33" t="str">
        <f>PHONETIC(E25)</f>
        <v/>
      </c>
      <c r="H25" s="2" t="s">
        <v>81</v>
      </c>
      <c r="I25" s="6"/>
      <c r="J25" s="20"/>
    </row>
    <row r="26" spans="1:10" ht="23.1" customHeight="1">
      <c r="A26" s="19"/>
      <c r="B26" s="6"/>
      <c r="C26" s="48">
        <v>12</v>
      </c>
      <c r="D26" s="32"/>
      <c r="E26" s="33"/>
      <c r="F26" s="32" t="str">
        <f t="shared" ref="F26:G29" si="2">PHONETIC(D26)</f>
        <v/>
      </c>
      <c r="G26" s="33" t="str">
        <f t="shared" si="2"/>
        <v/>
      </c>
      <c r="H26" s="2" t="s">
        <v>81</v>
      </c>
      <c r="I26" s="6"/>
      <c r="J26" s="20"/>
    </row>
    <row r="27" spans="1:10" ht="23.1" customHeight="1">
      <c r="A27" s="19"/>
      <c r="B27" s="6"/>
      <c r="C27" s="48">
        <v>13</v>
      </c>
      <c r="D27" s="32"/>
      <c r="E27" s="33"/>
      <c r="F27" s="32" t="str">
        <f t="shared" si="2"/>
        <v/>
      </c>
      <c r="G27" s="33" t="str">
        <f t="shared" si="2"/>
        <v/>
      </c>
      <c r="H27" s="2" t="s">
        <v>81</v>
      </c>
      <c r="I27" s="6"/>
      <c r="J27" s="20"/>
    </row>
    <row r="28" spans="1:10" ht="23.1" customHeight="1">
      <c r="A28" s="19"/>
      <c r="B28" s="6"/>
      <c r="C28" s="48">
        <v>14</v>
      </c>
      <c r="D28" s="32"/>
      <c r="E28" s="33"/>
      <c r="F28" s="32" t="str">
        <f t="shared" si="2"/>
        <v/>
      </c>
      <c r="G28" s="33" t="str">
        <f t="shared" si="2"/>
        <v/>
      </c>
      <c r="H28" s="2" t="s">
        <v>81</v>
      </c>
      <c r="I28" s="6"/>
      <c r="J28" s="20"/>
    </row>
    <row r="29" spans="1:10" ht="23.1" customHeight="1">
      <c r="A29" s="19"/>
      <c r="B29" s="6"/>
      <c r="C29" s="48">
        <v>15</v>
      </c>
      <c r="D29" s="32"/>
      <c r="E29" s="33"/>
      <c r="F29" s="32" t="str">
        <f t="shared" si="2"/>
        <v/>
      </c>
      <c r="G29" s="33" t="str">
        <f t="shared" si="2"/>
        <v/>
      </c>
      <c r="H29" s="2" t="s">
        <v>81</v>
      </c>
      <c r="I29" s="6"/>
      <c r="J29" s="20"/>
    </row>
    <row r="30" spans="1:10" ht="23.1" customHeight="1">
      <c r="A30" s="19"/>
      <c r="B30" s="6"/>
      <c r="C30" s="48">
        <v>16</v>
      </c>
      <c r="D30" s="32"/>
      <c r="E30" s="33"/>
      <c r="F30" s="32" t="str">
        <f>PHONETIC(D30)</f>
        <v/>
      </c>
      <c r="G30" s="33" t="str">
        <f>PHONETIC(E30)</f>
        <v/>
      </c>
      <c r="H30" s="2" t="s">
        <v>81</v>
      </c>
      <c r="I30" s="6"/>
      <c r="J30" s="20"/>
    </row>
    <row r="31" spans="1:10" ht="23.1" customHeight="1">
      <c r="A31" s="19"/>
      <c r="B31" s="6"/>
      <c r="C31" s="48">
        <v>17</v>
      </c>
      <c r="D31" s="32"/>
      <c r="E31" s="33"/>
      <c r="F31" s="32" t="str">
        <f t="shared" ref="F31:G33" si="3">PHONETIC(D31)</f>
        <v/>
      </c>
      <c r="G31" s="33" t="str">
        <f t="shared" si="3"/>
        <v/>
      </c>
      <c r="H31" s="2" t="s">
        <v>81</v>
      </c>
      <c r="I31" s="6"/>
      <c r="J31" s="20"/>
    </row>
    <row r="32" spans="1:10" ht="23.1" customHeight="1">
      <c r="A32" s="19"/>
      <c r="B32" s="6"/>
      <c r="C32" s="48">
        <v>18</v>
      </c>
      <c r="D32" s="32"/>
      <c r="E32" s="33"/>
      <c r="F32" s="32" t="str">
        <f t="shared" si="3"/>
        <v/>
      </c>
      <c r="G32" s="33" t="str">
        <f t="shared" si="3"/>
        <v/>
      </c>
      <c r="H32" s="2" t="s">
        <v>81</v>
      </c>
      <c r="I32" s="6"/>
      <c r="J32" s="20"/>
    </row>
    <row r="33" spans="1:10" ht="23.1" customHeight="1">
      <c r="A33" s="19"/>
      <c r="B33" s="6"/>
      <c r="C33" s="48">
        <v>19</v>
      </c>
      <c r="D33" s="32"/>
      <c r="E33" s="33"/>
      <c r="F33" s="32" t="str">
        <f t="shared" si="3"/>
        <v/>
      </c>
      <c r="G33" s="33" t="str">
        <f t="shared" si="3"/>
        <v/>
      </c>
      <c r="H33" s="2" t="s">
        <v>81</v>
      </c>
      <c r="I33" s="6"/>
      <c r="J33" s="20"/>
    </row>
    <row r="34" spans="1:10" ht="23.1" customHeight="1">
      <c r="A34" s="19"/>
      <c r="B34" s="6"/>
      <c r="C34" s="48">
        <v>20</v>
      </c>
      <c r="D34" s="32"/>
      <c r="E34" s="33"/>
      <c r="F34" s="32"/>
      <c r="G34" s="33"/>
      <c r="H34" s="2"/>
      <c r="I34" s="6"/>
      <c r="J34" s="20"/>
    </row>
    <row r="35" spans="1:10" ht="17.100000000000001" customHeight="1">
      <c r="A35" s="21"/>
      <c r="B35" s="22"/>
      <c r="C35" s="22"/>
      <c r="D35" s="22"/>
      <c r="E35" s="22"/>
      <c r="F35" s="22"/>
      <c r="G35" s="22"/>
      <c r="H35" s="22"/>
      <c r="I35" s="22"/>
      <c r="J35" s="23"/>
    </row>
  </sheetData>
  <mergeCells count="2">
    <mergeCell ref="C3:H3"/>
    <mergeCell ref="D12:F12"/>
  </mergeCells>
  <phoneticPr fontId="2"/>
  <dataValidations count="1">
    <dataValidation type="list" allowBlank="1" showInputMessage="1" showErrorMessage="1" sqref="H15:H34" xr:uid="{D21D81AE-A5D1-4B59-9997-A16A34EF8155}">
      <formula1>"　,中3,中2,中1"</formula1>
    </dataValidation>
  </dataValidations>
  <printOptions horizontalCentered="1"/>
  <pageMargins left="0.25" right="0.25" top="0.75" bottom="0.75" header="0.3" footer="0.3"/>
  <pageSetup paperSize="9" scale="9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app_team_info</vt:lpstr>
      <vt:lpstr>app_indivi_info</vt:lpstr>
      <vt:lpstr>members_st</vt:lpstr>
      <vt:lpstr>list_st</vt:lpstr>
      <vt:lpstr>基本情報</vt:lpstr>
      <vt:lpstr>審判・役員</vt:lpstr>
      <vt:lpstr>【団体】</vt:lpstr>
      <vt:lpstr>【個】中学男子</vt:lpstr>
      <vt:lpstr>【個】中学女子</vt:lpstr>
      <vt:lpstr>【個】高校男子</vt:lpstr>
      <vt:lpstr>【個】高校女子</vt:lpstr>
      <vt:lpstr>【個】一般男子A</vt:lpstr>
      <vt:lpstr>【個】一般男子B</vt:lpstr>
      <vt:lpstr>【個】一般女子</vt:lpstr>
      <vt:lpstr>func_st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niihama241101u</dc:creator>
  <cp:lastModifiedBy>Samurai Office</cp:lastModifiedBy>
  <cp:lastPrinted>2026-06-30T01:42:49Z</cp:lastPrinted>
  <dcterms:created xsi:type="dcterms:W3CDTF">2015-06-05T18:19:34Z</dcterms:created>
  <dcterms:modified xsi:type="dcterms:W3CDTF">2026-07-02T01:15:53Z</dcterms:modified>
</cp:coreProperties>
</file>